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3-24 ALL\Gen Ed\"/>
    </mc:Choice>
  </mc:AlternateContent>
  <bookViews>
    <workbookView xWindow="-15" yWindow="-15" windowWidth="12600" windowHeight="8745" tabRatio="762" firstSheet="10" activeTab="16"/>
  </bookViews>
  <sheets>
    <sheet name="Grade TK" sheetId="48" r:id="rId1"/>
    <sheet name="Grade K" sheetId="45" r:id="rId2"/>
    <sheet name="Grades 1-3" sheetId="38" r:id="rId3"/>
    <sheet name="Grades 4-6" sheetId="1" r:id="rId4"/>
    <sheet name="Paso Block Classes" sheetId="52" r:id="rId5"/>
    <sheet name="Paso Block Classes  PE" sheetId="53" r:id="rId6"/>
    <sheet name="Grades 7-8  All FTE " sheetId="46" r:id="rId7"/>
    <sheet name="Grades 7-8 PE-MUSIC  All FTE's" sheetId="39" r:id="rId8"/>
    <sheet name="Grades 6-8 NMS 1 FTE" sheetId="22" r:id="rId9"/>
    <sheet name="Grades 6-8 NMS PE-MUSIC 1 FTE" sheetId="47" r:id="rId10"/>
    <sheet name="Grades 6-8 NMS Not 1 FTE" sheetId="50" r:id="rId11"/>
    <sheet name="Grades 6-8 NMS PE Not 1 FTE" sheetId="51" r:id="rId12"/>
    <sheet name="Grades 9-12 1 FTE" sheetId="40" r:id="rId13"/>
    <sheet name="Grades 9-12 Not 1 FTE" sheetId="41" r:id="rId14"/>
    <sheet name="Grades 9-12 Music and PE 1 FTE" sheetId="42" r:id="rId15"/>
    <sheet name="Grades 9-12 Music PE Not 1 FTE" sheetId="43" r:id="rId16"/>
    <sheet name="Grades 9-12 DHS" sheetId="44" r:id="rId17"/>
  </sheets>
  <externalReferences>
    <externalReference r:id="rId18"/>
    <externalReference r:id="rId19"/>
  </externalReferences>
  <definedNames>
    <definedName name="_xlnm.Print_Area" localSheetId="1">'Grade K'!$A$1:$G$35</definedName>
    <definedName name="_xlnm.Print_Area" localSheetId="0">'Grade TK'!$A$1:$G$35</definedName>
    <definedName name="_xlnm.Print_Area" localSheetId="2">'Grades 1-3'!$A$1:$G$34</definedName>
    <definedName name="_xlnm.Print_Area" localSheetId="3">'Grades 4-6'!$A$1:$G$34</definedName>
    <definedName name="_xlnm.Print_Area" localSheetId="8">'Grades 6-8 NMS 1 FTE'!$A$1:$I$78</definedName>
    <definedName name="_xlnm.Print_Area" localSheetId="10">'Grades 6-8 NMS Not 1 FTE'!$A$1:$K$87</definedName>
    <definedName name="_xlnm.Print_Area" localSheetId="11">'Grades 6-8 NMS PE Not 1 FTE'!$A$1:$K$87</definedName>
    <definedName name="_xlnm.Print_Area" localSheetId="9">'Grades 6-8 NMS PE-MUSIC 1 FTE'!$A$1:$I$78</definedName>
    <definedName name="_xlnm.Print_Titles" localSheetId="8">'Grades 6-8 NMS 1 FTE'!$1:$8</definedName>
    <definedName name="_xlnm.Print_Titles" localSheetId="10">'Grades 6-8 NMS Not 1 FTE'!$1:$8</definedName>
    <definedName name="_xlnm.Print_Titles" localSheetId="11">'Grades 6-8 NMS PE Not 1 FTE'!$1:$8</definedName>
    <definedName name="_xlnm.Print_Titles" localSheetId="9">'Grades 6-8 NMS PE-MUSIC 1 FTE'!$1:$8</definedName>
    <definedName name="_xlnm.Print_Titles" localSheetId="6">'Grades 7-8  All FTE '!$1:$8</definedName>
    <definedName name="_xlnm.Print_Titles" localSheetId="7">'Grades 7-8 PE-MUSIC  All FTE''s'!$1:$8</definedName>
    <definedName name="_xlnm.Print_Titles" localSheetId="12">'Grades 9-12 1 FTE'!$1:$8</definedName>
    <definedName name="_xlnm.Print_Titles" localSheetId="16">'Grades 9-12 DHS'!$1:$8</definedName>
    <definedName name="_xlnm.Print_Titles" localSheetId="14">'Grades 9-12 Music and PE 1 FTE'!$1:$8</definedName>
    <definedName name="_xlnm.Print_Titles" localSheetId="15">'Grades 9-12 Music PE Not 1 FTE'!$1:$8</definedName>
    <definedName name="_xlnm.Print_Titles" localSheetId="13">'Grades 9-12 Not 1 FTE'!$1:$8</definedName>
    <definedName name="_xlnm.Print_Titles" localSheetId="4">'Paso Block Classes'!$1:$8</definedName>
    <definedName name="_xlnm.Print_Titles" localSheetId="5">'Paso Block Classes  PE'!$1:$8</definedName>
  </definedNames>
  <calcPr calcId="162913"/>
</workbook>
</file>

<file path=xl/calcChain.xml><?xml version="1.0" encoding="utf-8"?>
<calcChain xmlns="http://schemas.openxmlformats.org/spreadsheetml/2006/main">
  <c r="A23" i="44" l="1"/>
  <c r="G29" i="44"/>
  <c r="H29" i="44" s="1"/>
  <c r="D29" i="44"/>
  <c r="I29" i="44" s="1"/>
  <c r="B29" i="44"/>
  <c r="G28" i="44"/>
  <c r="H28" i="44" s="1"/>
  <c r="B28" i="44"/>
  <c r="G27" i="44"/>
  <c r="H27" i="44" s="1"/>
  <c r="B27" i="44"/>
  <c r="G26" i="44"/>
  <c r="H26" i="44" s="1"/>
  <c r="B26" i="44"/>
  <c r="G25" i="44"/>
  <c r="H25" i="44" s="1"/>
  <c r="B25" i="44"/>
  <c r="G24" i="44"/>
  <c r="H24" i="44" s="1"/>
  <c r="B24" i="44"/>
  <c r="G23" i="44"/>
  <c r="H23" i="44" s="1"/>
  <c r="B23" i="44"/>
  <c r="A33" i="43"/>
  <c r="E40" i="43"/>
  <c r="F40" i="43" s="1"/>
  <c r="D40" i="43"/>
  <c r="G40" i="43" s="1"/>
  <c r="B40" i="43"/>
  <c r="E39" i="43"/>
  <c r="F39" i="43" s="1"/>
  <c r="B39" i="43"/>
  <c r="E38" i="43"/>
  <c r="F38" i="43" s="1"/>
  <c r="B38" i="43"/>
  <c r="E37" i="43"/>
  <c r="F37" i="43" s="1"/>
  <c r="B37" i="43"/>
  <c r="E36" i="43"/>
  <c r="F36" i="43" s="1"/>
  <c r="B36" i="43"/>
  <c r="E35" i="43"/>
  <c r="F35" i="43" s="1"/>
  <c r="B35" i="43"/>
  <c r="E34" i="43"/>
  <c r="F34" i="43" s="1"/>
  <c r="B34" i="43"/>
  <c r="E33" i="43"/>
  <c r="F33" i="43" s="1"/>
  <c r="B33" i="43"/>
  <c r="A14" i="42"/>
  <c r="E18" i="42"/>
  <c r="F18" i="42" s="1"/>
  <c r="D18" i="42"/>
  <c r="G18" i="42" s="1"/>
  <c r="B18" i="42"/>
  <c r="E17" i="42"/>
  <c r="F17" i="42" s="1"/>
  <c r="B17" i="42"/>
  <c r="E16" i="42"/>
  <c r="F16" i="42" s="1"/>
  <c r="B16" i="42"/>
  <c r="E15" i="42"/>
  <c r="F15" i="42" s="1"/>
  <c r="B15" i="42"/>
  <c r="E14" i="42"/>
  <c r="F14" i="42" s="1"/>
  <c r="B14" i="42"/>
  <c r="A17" i="41"/>
  <c r="G24" i="41"/>
  <c r="H24" i="41" s="1"/>
  <c r="D24" i="41"/>
  <c r="I24" i="41" s="1"/>
  <c r="B24" i="41"/>
  <c r="G23" i="41"/>
  <c r="H23" i="41" s="1"/>
  <c r="B23" i="41"/>
  <c r="H22" i="41"/>
  <c r="G22" i="41"/>
  <c r="B22" i="41"/>
  <c r="H21" i="41"/>
  <c r="G21" i="41"/>
  <c r="B21" i="41"/>
  <c r="H20" i="41"/>
  <c r="G20" i="41"/>
  <c r="B20" i="41"/>
  <c r="G19" i="41"/>
  <c r="H19" i="41" s="1"/>
  <c r="B19" i="41"/>
  <c r="G18" i="41"/>
  <c r="H18" i="41" s="1"/>
  <c r="B18" i="41"/>
  <c r="G17" i="41"/>
  <c r="H17" i="41" s="1"/>
  <c r="B17" i="41"/>
  <c r="A14" i="40"/>
  <c r="A19" i="40"/>
  <c r="H18" i="40"/>
  <c r="I18" i="40" s="1"/>
  <c r="D18" i="40"/>
  <c r="J18" i="40" s="1"/>
  <c r="B18" i="40"/>
  <c r="H17" i="40"/>
  <c r="I17" i="40" s="1"/>
  <c r="B17" i="40"/>
  <c r="H16" i="40"/>
  <c r="I16" i="40" s="1"/>
  <c r="B16" i="40"/>
  <c r="H15" i="40"/>
  <c r="I15" i="40" s="1"/>
  <c r="B15" i="40"/>
  <c r="H14" i="40"/>
  <c r="I14" i="40" s="1"/>
  <c r="B14" i="40"/>
  <c r="A16" i="50"/>
  <c r="A23" i="50"/>
  <c r="D22" i="50"/>
  <c r="J22" i="50" s="1"/>
  <c r="B22" i="50"/>
  <c r="H21" i="50"/>
  <c r="I21" i="50" s="1"/>
  <c r="H20" i="50"/>
  <c r="I20" i="50" s="1"/>
  <c r="B20" i="50"/>
  <c r="H19" i="50"/>
  <c r="I19" i="50" s="1"/>
  <c r="B19" i="50"/>
  <c r="H18" i="50"/>
  <c r="I18" i="50" s="1"/>
  <c r="B18" i="50"/>
  <c r="H17" i="50"/>
  <c r="I17" i="50" s="1"/>
  <c r="B17" i="50"/>
  <c r="H16" i="50"/>
  <c r="I16" i="50" s="1"/>
  <c r="B16" i="50"/>
  <c r="A16" i="51"/>
  <c r="A23" i="51"/>
  <c r="D22" i="51"/>
  <c r="J22" i="51" s="1"/>
  <c r="B22" i="51"/>
  <c r="H21" i="51"/>
  <c r="I21" i="51" s="1"/>
  <c r="H20" i="51"/>
  <c r="I20" i="51" s="1"/>
  <c r="B20" i="51"/>
  <c r="I19" i="51"/>
  <c r="H19" i="51"/>
  <c r="B19" i="51"/>
  <c r="H18" i="51"/>
  <c r="I18" i="51" s="1"/>
  <c r="B18" i="51"/>
  <c r="I17" i="51"/>
  <c r="H17" i="51"/>
  <c r="B17" i="51"/>
  <c r="H16" i="51"/>
  <c r="I16" i="51" s="1"/>
  <c r="B16" i="51"/>
  <c r="B23" i="50"/>
  <c r="H23" i="50"/>
  <c r="I23" i="50"/>
  <c r="B24" i="50"/>
  <c r="H24" i="50"/>
  <c r="I24" i="50"/>
  <c r="B25" i="50"/>
  <c r="H25" i="50"/>
  <c r="I25" i="50"/>
  <c r="B26" i="50"/>
  <c r="H26" i="50"/>
  <c r="I26" i="50"/>
  <c r="B27" i="50"/>
  <c r="H27" i="50"/>
  <c r="I27" i="50"/>
  <c r="H28" i="50"/>
  <c r="I28" i="50"/>
  <c r="B29" i="50"/>
  <c r="D29" i="50"/>
  <c r="J29" i="50"/>
  <c r="K29" i="50"/>
  <c r="A21" i="47"/>
  <c r="A15" i="47"/>
  <c r="F26" i="47"/>
  <c r="G26" i="47" s="1"/>
  <c r="D26" i="47"/>
  <c r="H26" i="47" s="1"/>
  <c r="B26" i="47"/>
  <c r="F25" i="47"/>
  <c r="G25" i="47" s="1"/>
  <c r="B25" i="47"/>
  <c r="F24" i="47"/>
  <c r="G24" i="47" s="1"/>
  <c r="B24" i="47"/>
  <c r="G23" i="47"/>
  <c r="F23" i="47"/>
  <c r="B23" i="47"/>
  <c r="F22" i="47"/>
  <c r="G22" i="47" s="1"/>
  <c r="B22" i="47"/>
  <c r="F21" i="47"/>
  <c r="G21" i="47" s="1"/>
  <c r="B21" i="47"/>
  <c r="A21" i="22"/>
  <c r="F26" i="22"/>
  <c r="G26" i="22" s="1"/>
  <c r="D26" i="22"/>
  <c r="H26" i="22" s="1"/>
  <c r="B26" i="22"/>
  <c r="F25" i="22"/>
  <c r="G25" i="22" s="1"/>
  <c r="B25" i="22"/>
  <c r="G24" i="22"/>
  <c r="F24" i="22"/>
  <c r="B24" i="22"/>
  <c r="G23" i="22"/>
  <c r="F23" i="22"/>
  <c r="B23" i="22"/>
  <c r="G22" i="22"/>
  <c r="F22" i="22"/>
  <c r="B22" i="22"/>
  <c r="F21" i="22"/>
  <c r="G21" i="22" s="1"/>
  <c r="B21" i="22"/>
  <c r="H33" i="39"/>
  <c r="G33" i="39"/>
  <c r="B33" i="39"/>
  <c r="G32" i="39"/>
  <c r="H32" i="39" s="1"/>
  <c r="B32" i="39"/>
  <c r="G31" i="39"/>
  <c r="H31" i="39" s="1"/>
  <c r="B31" i="39"/>
  <c r="G30" i="39"/>
  <c r="H30" i="39" s="1"/>
  <c r="B30" i="39"/>
  <c r="G29" i="39"/>
  <c r="H29" i="39" s="1"/>
  <c r="B29" i="39"/>
  <c r="G28" i="39"/>
  <c r="H28" i="39" s="1"/>
  <c r="B28" i="39"/>
  <c r="A28" i="39"/>
  <c r="H26" i="46"/>
  <c r="G26" i="46"/>
  <c r="B26" i="46"/>
  <c r="G25" i="46"/>
  <c r="H25" i="46" s="1"/>
  <c r="B25" i="46"/>
  <c r="G24" i="46"/>
  <c r="H24" i="46" s="1"/>
  <c r="B24" i="46"/>
  <c r="G23" i="46"/>
  <c r="H23" i="46" s="1"/>
  <c r="B23" i="46"/>
  <c r="H22" i="46"/>
  <c r="G22" i="46"/>
  <c r="B22" i="46"/>
  <c r="G21" i="46"/>
  <c r="H21" i="46" s="1"/>
  <c r="B21" i="46"/>
  <c r="A21" i="46"/>
  <c r="A1" i="46"/>
  <c r="J29" i="44" l="1"/>
  <c r="H40" i="43"/>
  <c r="H18" i="42"/>
  <c r="J24" i="41"/>
  <c r="K18" i="40"/>
  <c r="K22" i="50"/>
  <c r="K22" i="51"/>
  <c r="I26" i="47"/>
  <c r="I26" i="22"/>
  <c r="A41" i="52" l="1"/>
  <c r="A41" i="53"/>
  <c r="G24" i="43" l="1"/>
  <c r="G16" i="43"/>
  <c r="D15" i="51"/>
  <c r="H9" i="40"/>
  <c r="I9" i="40" s="1"/>
  <c r="H16" i="52"/>
  <c r="J71" i="51"/>
  <c r="J64" i="51"/>
  <c r="J57" i="51"/>
  <c r="J50" i="51"/>
  <c r="J43" i="51"/>
  <c r="J36" i="51"/>
  <c r="J29" i="51"/>
  <c r="K72" i="50"/>
  <c r="J71" i="50"/>
  <c r="J64" i="50"/>
  <c r="J57" i="50"/>
  <c r="J50" i="50"/>
  <c r="J43" i="50"/>
  <c r="J36" i="50"/>
  <c r="H14" i="47"/>
  <c r="F13" i="22"/>
  <c r="H16" i="53" l="1"/>
  <c r="I16" i="53"/>
  <c r="F19" i="38"/>
  <c r="F20" i="48"/>
  <c r="F9" i="47"/>
  <c r="A2" i="53" l="1"/>
  <c r="A1" i="53"/>
  <c r="H40" i="53"/>
  <c r="I40" i="53"/>
  <c r="I44" i="53"/>
  <c r="H44" i="53"/>
  <c r="I32" i="53"/>
  <c r="H32" i="53"/>
  <c r="D32" i="53"/>
  <c r="I24" i="53"/>
  <c r="H24" i="53"/>
  <c r="D16" i="53"/>
  <c r="D24" i="53"/>
  <c r="D40" i="53"/>
  <c r="D44" i="53"/>
  <c r="A37" i="53"/>
  <c r="A33" i="53"/>
  <c r="A29" i="53"/>
  <c r="F40" i="53"/>
  <c r="G40" i="53" s="1"/>
  <c r="F39" i="53"/>
  <c r="G39" i="53" s="1"/>
  <c r="F38" i="53"/>
  <c r="G38" i="53" s="1"/>
  <c r="F37" i="53"/>
  <c r="G37" i="53" s="1"/>
  <c r="A13" i="53"/>
  <c r="A17" i="53" s="1"/>
  <c r="A21" i="53" s="1"/>
  <c r="A25" i="53" s="1"/>
  <c r="A9" i="53"/>
  <c r="D24" i="52"/>
  <c r="D16" i="52"/>
  <c r="F20" i="45"/>
  <c r="A2" i="45"/>
  <c r="A1" i="45"/>
  <c r="A11" i="45"/>
  <c r="A37" i="52" l="1"/>
  <c r="A33" i="52"/>
  <c r="A9" i="52"/>
  <c r="F40" i="52"/>
  <c r="G40" i="52" s="1"/>
  <c r="D40" i="52"/>
  <c r="H40" i="52" s="1"/>
  <c r="I40" i="52" s="1"/>
  <c r="F37" i="52"/>
  <c r="G37" i="52"/>
  <c r="F38" i="52"/>
  <c r="G38" i="52"/>
  <c r="F39" i="52"/>
  <c r="G39" i="52"/>
  <c r="F41" i="52"/>
  <c r="G41" i="52"/>
  <c r="A13" i="52"/>
  <c r="A17" i="52" s="1"/>
  <c r="A21" i="52" s="1"/>
  <c r="A25" i="52" s="1"/>
  <c r="A29" i="52" s="1"/>
  <c r="A2" i="52"/>
  <c r="A1" i="52"/>
  <c r="A11" i="1"/>
  <c r="A12" i="1"/>
  <c r="A13" i="1"/>
  <c r="A14" i="1"/>
  <c r="A15" i="1"/>
  <c r="A16" i="1"/>
  <c r="A17" i="1"/>
  <c r="A18" i="1"/>
  <c r="F19" i="1"/>
  <c r="E11" i="1"/>
  <c r="F11" i="1"/>
  <c r="E12" i="1"/>
  <c r="F12" i="1"/>
  <c r="E13" i="1"/>
  <c r="F13" i="1"/>
  <c r="E14" i="1"/>
  <c r="F14" i="1"/>
  <c r="E15" i="1"/>
  <c r="F15" i="1" s="1"/>
  <c r="E16" i="1"/>
  <c r="F16" i="1"/>
  <c r="E17" i="1"/>
  <c r="F17" i="1"/>
  <c r="E18" i="1"/>
  <c r="F18" i="1" s="1"/>
  <c r="A11" i="38"/>
  <c r="A12" i="38"/>
  <c r="A13" i="38"/>
  <c r="A14" i="38"/>
  <c r="A15" i="38"/>
  <c r="A16" i="38"/>
  <c r="A17" i="38"/>
  <c r="A18" i="38"/>
  <c r="E12" i="38"/>
  <c r="F12" i="38"/>
  <c r="E13" i="38"/>
  <c r="F13" i="38"/>
  <c r="E14" i="38"/>
  <c r="F14" i="38"/>
  <c r="E15" i="38"/>
  <c r="F15" i="38"/>
  <c r="E16" i="38"/>
  <c r="F16" i="38"/>
  <c r="E17" i="38"/>
  <c r="F17" i="38"/>
  <c r="E18" i="38"/>
  <c r="F18" i="38"/>
  <c r="A12" i="45"/>
  <c r="A13" i="45"/>
  <c r="A14" i="45"/>
  <c r="A15" i="45"/>
  <c r="A16" i="45"/>
  <c r="A17" i="45"/>
  <c r="A18" i="45"/>
  <c r="A19" i="45"/>
  <c r="E12" i="45"/>
  <c r="F12" i="45" s="1"/>
  <c r="A17" i="48"/>
  <c r="A16" i="48"/>
  <c r="E16" i="48"/>
  <c r="F16" i="48"/>
  <c r="E17" i="48"/>
  <c r="F17" i="48"/>
  <c r="E18" i="48"/>
  <c r="F18" i="48"/>
  <c r="E19" i="48"/>
  <c r="F19" i="48"/>
  <c r="A13" i="48"/>
  <c r="A14" i="48"/>
  <c r="A15" i="48"/>
  <c r="A18" i="48"/>
  <c r="A19" i="48"/>
  <c r="A60" i="53" l="1"/>
  <c r="F44" i="53"/>
  <c r="G44" i="53" s="1"/>
  <c r="F43" i="53"/>
  <c r="G43" i="53" s="1"/>
  <c r="F42" i="53"/>
  <c r="G42" i="53" s="1"/>
  <c r="F41" i="53"/>
  <c r="G41" i="53" s="1"/>
  <c r="F36" i="53"/>
  <c r="G36" i="53" s="1"/>
  <c r="F35" i="53"/>
  <c r="G35" i="53" s="1"/>
  <c r="F34" i="53"/>
  <c r="G34" i="53" s="1"/>
  <c r="G33" i="53"/>
  <c r="F33" i="53"/>
  <c r="F32" i="53"/>
  <c r="G32" i="53" s="1"/>
  <c r="F31" i="53"/>
  <c r="G31" i="53" s="1"/>
  <c r="F30" i="53"/>
  <c r="G30" i="53" s="1"/>
  <c r="F29" i="53"/>
  <c r="G29" i="53" s="1"/>
  <c r="F28" i="53"/>
  <c r="G28" i="53" s="1"/>
  <c r="F27" i="53"/>
  <c r="G27" i="53" s="1"/>
  <c r="G26" i="53"/>
  <c r="F26" i="53"/>
  <c r="F25" i="53"/>
  <c r="G25" i="53" s="1"/>
  <c r="F24" i="53"/>
  <c r="G24" i="53" s="1"/>
  <c r="F23" i="53"/>
  <c r="G23" i="53" s="1"/>
  <c r="F22" i="53"/>
  <c r="G22" i="53" s="1"/>
  <c r="F21" i="53"/>
  <c r="G21" i="53" s="1"/>
  <c r="F20" i="53"/>
  <c r="G20" i="53" s="1"/>
  <c r="F19" i="53"/>
  <c r="G19" i="53" s="1"/>
  <c r="G18" i="53"/>
  <c r="F18" i="53"/>
  <c r="F17" i="53"/>
  <c r="G17" i="53" s="1"/>
  <c r="F16" i="53"/>
  <c r="G16" i="53" s="1"/>
  <c r="F15" i="53"/>
  <c r="G15" i="53" s="1"/>
  <c r="F14" i="53"/>
  <c r="G14" i="53" s="1"/>
  <c r="F13" i="53"/>
  <c r="G13" i="53" s="1"/>
  <c r="F12" i="53"/>
  <c r="G12" i="53" s="1"/>
  <c r="G11" i="53"/>
  <c r="F11" i="53"/>
  <c r="F10" i="53"/>
  <c r="G10" i="53" s="1"/>
  <c r="F9" i="53"/>
  <c r="G9" i="53" s="1"/>
  <c r="A60" i="52"/>
  <c r="G44" i="52"/>
  <c r="F44" i="52"/>
  <c r="D44" i="52"/>
  <c r="H44" i="52" s="1"/>
  <c r="G43" i="52"/>
  <c r="F43" i="52"/>
  <c r="F42" i="52"/>
  <c r="G42" i="52" s="1"/>
  <c r="F36" i="52"/>
  <c r="G36" i="52" s="1"/>
  <c r="F35" i="52"/>
  <c r="G35" i="52" s="1"/>
  <c r="F34" i="52"/>
  <c r="G34" i="52" s="1"/>
  <c r="F33" i="52"/>
  <c r="G33" i="52" s="1"/>
  <c r="F32" i="52"/>
  <c r="G32" i="52" s="1"/>
  <c r="D32" i="52"/>
  <c r="H32" i="52" s="1"/>
  <c r="F31" i="52"/>
  <c r="G31" i="52" s="1"/>
  <c r="F30" i="52"/>
  <c r="G30" i="52" s="1"/>
  <c r="F29" i="52"/>
  <c r="G29" i="52" s="1"/>
  <c r="F28" i="52"/>
  <c r="G28" i="52" s="1"/>
  <c r="F27" i="52"/>
  <c r="G27" i="52" s="1"/>
  <c r="G26" i="52"/>
  <c r="F26" i="52"/>
  <c r="F25" i="52"/>
  <c r="G25" i="52" s="1"/>
  <c r="H24" i="52"/>
  <c r="F24" i="52"/>
  <c r="G24" i="52" s="1"/>
  <c r="F23" i="52"/>
  <c r="G23" i="52" s="1"/>
  <c r="F22" i="52"/>
  <c r="G22" i="52" s="1"/>
  <c r="F21" i="52"/>
  <c r="G21" i="52" s="1"/>
  <c r="F20" i="52"/>
  <c r="G20" i="52" s="1"/>
  <c r="F19" i="52"/>
  <c r="G19" i="52" s="1"/>
  <c r="F18" i="52"/>
  <c r="G18" i="52" s="1"/>
  <c r="F17" i="52"/>
  <c r="G17" i="52" s="1"/>
  <c r="F16" i="52"/>
  <c r="G16" i="52" s="1"/>
  <c r="F15" i="52"/>
  <c r="G15" i="52" s="1"/>
  <c r="F14" i="52"/>
  <c r="G14" i="52" s="1"/>
  <c r="F13" i="52"/>
  <c r="G13" i="52" s="1"/>
  <c r="F12" i="52"/>
  <c r="G12" i="52" s="1"/>
  <c r="F11" i="52"/>
  <c r="G11" i="52" s="1"/>
  <c r="F10" i="52"/>
  <c r="G10" i="52" s="1"/>
  <c r="F9" i="52"/>
  <c r="G9" i="52" s="1"/>
  <c r="I16" i="52" l="1"/>
  <c r="I32" i="52"/>
  <c r="I24" i="52"/>
  <c r="I44" i="52"/>
  <c r="I45" i="52" l="1"/>
  <c r="I45" i="53"/>
  <c r="G27" i="39" l="1"/>
  <c r="H27" i="39" s="1"/>
  <c r="B27" i="39"/>
  <c r="G26" i="39"/>
  <c r="H26" i="39" s="1"/>
  <c r="B26" i="39"/>
  <c r="G25" i="39"/>
  <c r="H25" i="39" s="1"/>
  <c r="B25" i="39"/>
  <c r="G24" i="39"/>
  <c r="H24" i="39" s="1"/>
  <c r="B24" i="39"/>
  <c r="G23" i="39"/>
  <c r="H23" i="39" s="1"/>
  <c r="B23" i="39"/>
  <c r="G22" i="39"/>
  <c r="H22" i="39" s="1"/>
  <c r="B22" i="39"/>
  <c r="D15" i="50" l="1"/>
  <c r="J15" i="50" s="1"/>
  <c r="A87" i="51" l="1"/>
  <c r="D71" i="51"/>
  <c r="B71" i="51"/>
  <c r="H70" i="51"/>
  <c r="I70" i="51" s="1"/>
  <c r="H69" i="51"/>
  <c r="I69" i="51" s="1"/>
  <c r="B69" i="51"/>
  <c r="H68" i="51"/>
  <c r="I68" i="51" s="1"/>
  <c r="B68" i="51"/>
  <c r="H67" i="51"/>
  <c r="I67" i="51" s="1"/>
  <c r="B67" i="51"/>
  <c r="H66" i="51"/>
  <c r="I66" i="51" s="1"/>
  <c r="B66" i="51"/>
  <c r="I65" i="51"/>
  <c r="H65" i="51"/>
  <c r="B65" i="51"/>
  <c r="D64" i="51"/>
  <c r="B64" i="51"/>
  <c r="I63" i="51"/>
  <c r="H63" i="51"/>
  <c r="H62" i="51"/>
  <c r="I62" i="51" s="1"/>
  <c r="B62" i="51"/>
  <c r="H61" i="51"/>
  <c r="I61" i="51" s="1"/>
  <c r="B61" i="51"/>
  <c r="H60" i="51"/>
  <c r="I60" i="51" s="1"/>
  <c r="B60" i="51"/>
  <c r="H59" i="51"/>
  <c r="I59" i="51" s="1"/>
  <c r="B59" i="51"/>
  <c r="H58" i="51"/>
  <c r="I58" i="51" s="1"/>
  <c r="B58" i="51"/>
  <c r="D57" i="51"/>
  <c r="B57" i="51"/>
  <c r="H56" i="51"/>
  <c r="I56" i="51" s="1"/>
  <c r="H55" i="51"/>
  <c r="I55" i="51" s="1"/>
  <c r="B55" i="51"/>
  <c r="H54" i="51"/>
  <c r="I54" i="51" s="1"/>
  <c r="B54" i="51"/>
  <c r="H53" i="51"/>
  <c r="I53" i="51" s="1"/>
  <c r="B53" i="51"/>
  <c r="H52" i="51"/>
  <c r="I52" i="51" s="1"/>
  <c r="B52" i="51"/>
  <c r="H51" i="51"/>
  <c r="I51" i="51" s="1"/>
  <c r="B51" i="51"/>
  <c r="D50" i="51"/>
  <c r="B50" i="51"/>
  <c r="H49" i="51"/>
  <c r="I49" i="51" s="1"/>
  <c r="H48" i="51"/>
  <c r="I48" i="51" s="1"/>
  <c r="B48" i="51"/>
  <c r="H47" i="51"/>
  <c r="I47" i="51" s="1"/>
  <c r="B47" i="51"/>
  <c r="I46" i="51"/>
  <c r="H46" i="51"/>
  <c r="B46" i="51"/>
  <c r="H45" i="51"/>
  <c r="I45" i="51" s="1"/>
  <c r="B45" i="51"/>
  <c r="H44" i="51"/>
  <c r="I44" i="51" s="1"/>
  <c r="B44" i="51"/>
  <c r="D43" i="51"/>
  <c r="B43" i="51"/>
  <c r="H42" i="51"/>
  <c r="I42" i="51" s="1"/>
  <c r="I41" i="51"/>
  <c r="H41" i="51"/>
  <c r="B41" i="51"/>
  <c r="H40" i="51"/>
  <c r="I40" i="51" s="1"/>
  <c r="B40" i="51"/>
  <c r="H39" i="51"/>
  <c r="I39" i="51" s="1"/>
  <c r="B39" i="51"/>
  <c r="H38" i="51"/>
  <c r="I38" i="51" s="1"/>
  <c r="B38" i="51"/>
  <c r="H37" i="51"/>
  <c r="I37" i="51" s="1"/>
  <c r="B37" i="51"/>
  <c r="D36" i="51"/>
  <c r="B36" i="51"/>
  <c r="H35" i="51"/>
  <c r="I35" i="51" s="1"/>
  <c r="H34" i="51"/>
  <c r="I34" i="51" s="1"/>
  <c r="B34" i="51"/>
  <c r="H33" i="51"/>
  <c r="I33" i="51" s="1"/>
  <c r="B33" i="51"/>
  <c r="I32" i="51"/>
  <c r="H32" i="51"/>
  <c r="B32" i="51"/>
  <c r="I31" i="51"/>
  <c r="H31" i="51"/>
  <c r="B31" i="51"/>
  <c r="I30" i="51"/>
  <c r="H30" i="51"/>
  <c r="B30" i="51"/>
  <c r="A30" i="51"/>
  <c r="D29" i="51"/>
  <c r="B29" i="51"/>
  <c r="H28" i="51"/>
  <c r="I28" i="51" s="1"/>
  <c r="I27" i="51"/>
  <c r="H27" i="51"/>
  <c r="B27" i="51"/>
  <c r="H26" i="51"/>
  <c r="I26" i="51" s="1"/>
  <c r="B26" i="51"/>
  <c r="H25" i="51"/>
  <c r="I25" i="51" s="1"/>
  <c r="B25" i="51"/>
  <c r="H24" i="51"/>
  <c r="I24" i="51" s="1"/>
  <c r="B24" i="51"/>
  <c r="I23" i="51"/>
  <c r="H23" i="51"/>
  <c r="B23" i="51"/>
  <c r="J15" i="51"/>
  <c r="H14" i="51"/>
  <c r="I14" i="51" s="1"/>
  <c r="H13" i="51"/>
  <c r="I13" i="51" s="1"/>
  <c r="H12" i="51"/>
  <c r="I12" i="51" s="1"/>
  <c r="H11" i="51"/>
  <c r="I11" i="51" s="1"/>
  <c r="H10" i="51"/>
  <c r="I10" i="51" s="1"/>
  <c r="H9" i="51"/>
  <c r="I9" i="51" s="1"/>
  <c r="H14" i="50"/>
  <c r="I14" i="50" s="1"/>
  <c r="H13" i="50"/>
  <c r="I13" i="50" s="1"/>
  <c r="H12" i="50"/>
  <c r="I12" i="50" s="1"/>
  <c r="H11" i="50"/>
  <c r="I11" i="50" s="1"/>
  <c r="H10" i="50"/>
  <c r="I10" i="50" s="1"/>
  <c r="H9" i="50"/>
  <c r="I9" i="50" s="1"/>
  <c r="D71" i="50"/>
  <c r="K71" i="50" s="1"/>
  <c r="D64" i="50"/>
  <c r="K64" i="50" s="1"/>
  <c r="D57" i="50"/>
  <c r="K57" i="50" s="1"/>
  <c r="D50" i="50"/>
  <c r="K50" i="50" s="1"/>
  <c r="D43" i="50"/>
  <c r="K43" i="50" s="1"/>
  <c r="D36" i="50"/>
  <c r="H69" i="50"/>
  <c r="I69" i="50" s="1"/>
  <c r="B69" i="50"/>
  <c r="H62" i="50"/>
  <c r="I62" i="50" s="1"/>
  <c r="B62" i="50"/>
  <c r="H55" i="50"/>
  <c r="I55" i="50" s="1"/>
  <c r="B55" i="50"/>
  <c r="H48" i="50"/>
  <c r="I48" i="50" s="1"/>
  <c r="B48" i="50"/>
  <c r="H41" i="50"/>
  <c r="I41" i="50" s="1"/>
  <c r="B41" i="50"/>
  <c r="H34" i="50"/>
  <c r="I34" i="50" s="1"/>
  <c r="B34" i="50"/>
  <c r="K15" i="51" l="1"/>
  <c r="K57" i="51"/>
  <c r="K36" i="51"/>
  <c r="K43" i="51"/>
  <c r="K50" i="51"/>
  <c r="K29" i="51"/>
  <c r="K64" i="51"/>
  <c r="K71" i="51"/>
  <c r="K15" i="50"/>
  <c r="K72" i="51" l="1"/>
  <c r="H30" i="50"/>
  <c r="I30" i="50" s="1"/>
  <c r="A87" i="50" l="1"/>
  <c r="B71" i="50"/>
  <c r="H70" i="50"/>
  <c r="I70" i="50" s="1"/>
  <c r="H68" i="50"/>
  <c r="I68" i="50" s="1"/>
  <c r="B68" i="50"/>
  <c r="H67" i="50"/>
  <c r="I67" i="50" s="1"/>
  <c r="B67" i="50"/>
  <c r="H66" i="50"/>
  <c r="I66" i="50" s="1"/>
  <c r="B66" i="50"/>
  <c r="H65" i="50"/>
  <c r="I65" i="50" s="1"/>
  <c r="B65" i="50"/>
  <c r="B64" i="50"/>
  <c r="H63" i="50"/>
  <c r="I63" i="50" s="1"/>
  <c r="H61" i="50"/>
  <c r="I61" i="50" s="1"/>
  <c r="B61" i="50"/>
  <c r="H60" i="50"/>
  <c r="I60" i="50" s="1"/>
  <c r="B60" i="50"/>
  <c r="H59" i="50"/>
  <c r="I59" i="50" s="1"/>
  <c r="B59" i="50"/>
  <c r="H58" i="50"/>
  <c r="I58" i="50" s="1"/>
  <c r="B58" i="50"/>
  <c r="B57" i="50"/>
  <c r="H56" i="50"/>
  <c r="I56" i="50" s="1"/>
  <c r="H54" i="50"/>
  <c r="I54" i="50" s="1"/>
  <c r="B54" i="50"/>
  <c r="H53" i="50"/>
  <c r="I53" i="50" s="1"/>
  <c r="B53" i="50"/>
  <c r="H52" i="50"/>
  <c r="I52" i="50" s="1"/>
  <c r="B52" i="50"/>
  <c r="H51" i="50"/>
  <c r="I51" i="50" s="1"/>
  <c r="B51" i="50"/>
  <c r="B50" i="50"/>
  <c r="H49" i="50"/>
  <c r="I49" i="50" s="1"/>
  <c r="H47" i="50"/>
  <c r="I47" i="50" s="1"/>
  <c r="B47" i="50"/>
  <c r="H46" i="50"/>
  <c r="I46" i="50" s="1"/>
  <c r="B46" i="50"/>
  <c r="H45" i="50"/>
  <c r="I45" i="50" s="1"/>
  <c r="B45" i="50"/>
  <c r="H44" i="50"/>
  <c r="I44" i="50" s="1"/>
  <c r="B44" i="50"/>
  <c r="B43" i="50"/>
  <c r="H42" i="50"/>
  <c r="I42" i="50" s="1"/>
  <c r="H40" i="50"/>
  <c r="I40" i="50" s="1"/>
  <c r="B40" i="50"/>
  <c r="H39" i="50"/>
  <c r="I39" i="50" s="1"/>
  <c r="B39" i="50"/>
  <c r="H38" i="50"/>
  <c r="I38" i="50" s="1"/>
  <c r="B38" i="50"/>
  <c r="H37" i="50"/>
  <c r="I37" i="50" s="1"/>
  <c r="B37" i="50"/>
  <c r="B36" i="50"/>
  <c r="H35" i="50"/>
  <c r="I35" i="50" s="1"/>
  <c r="H33" i="50"/>
  <c r="I33" i="50" s="1"/>
  <c r="B33" i="50"/>
  <c r="H32" i="50"/>
  <c r="I32" i="50" s="1"/>
  <c r="B32" i="50"/>
  <c r="H31" i="50"/>
  <c r="I31" i="50" s="1"/>
  <c r="K36" i="50" s="1"/>
  <c r="B31" i="50"/>
  <c r="B30" i="50"/>
  <c r="A30" i="50"/>
  <c r="G9" i="41" l="1"/>
  <c r="E11" i="48" l="1"/>
  <c r="F11" i="48" s="1"/>
  <c r="E15" i="48"/>
  <c r="F15" i="48" s="1"/>
  <c r="E14" i="48"/>
  <c r="F14" i="48" s="1"/>
  <c r="E13" i="48"/>
  <c r="F13" i="48" s="1"/>
  <c r="E12" i="48"/>
  <c r="F12" i="48" s="1"/>
  <c r="A12" i="48"/>
  <c r="G21" i="39" l="1"/>
  <c r="H21" i="39" s="1"/>
  <c r="B21" i="39"/>
  <c r="G20" i="39"/>
  <c r="H20" i="39" s="1"/>
  <c r="B20" i="39"/>
  <c r="G19" i="39"/>
  <c r="H19" i="39" s="1"/>
  <c r="B19" i="39"/>
  <c r="G18" i="39"/>
  <c r="H18" i="39" s="1"/>
  <c r="B18" i="39"/>
  <c r="G17" i="39"/>
  <c r="H17" i="39" s="1"/>
  <c r="B17" i="39"/>
  <c r="G16" i="39"/>
  <c r="H16" i="39" s="1"/>
  <c r="B16" i="39"/>
  <c r="G15" i="39"/>
  <c r="H15" i="39" s="1"/>
  <c r="H20" i="46" l="1"/>
  <c r="G20" i="46"/>
  <c r="B20" i="46"/>
  <c r="G19" i="46"/>
  <c r="H19" i="46" s="1"/>
  <c r="B19" i="46"/>
  <c r="H18" i="46"/>
  <c r="G18" i="46"/>
  <c r="B18" i="46"/>
  <c r="G17" i="46"/>
  <c r="H17" i="46" s="1"/>
  <c r="B17" i="46"/>
  <c r="G16" i="46"/>
  <c r="H16" i="46" s="1"/>
  <c r="B16" i="46"/>
  <c r="G15" i="46"/>
  <c r="H15" i="46" s="1"/>
  <c r="B15" i="46"/>
  <c r="H19" i="40" l="1"/>
  <c r="I19" i="40" s="1"/>
  <c r="H20" i="40"/>
  <c r="I20" i="40" s="1"/>
  <c r="H21" i="40"/>
  <c r="I21" i="40" s="1"/>
  <c r="H22" i="40"/>
  <c r="I22" i="40" s="1"/>
  <c r="H23" i="40"/>
  <c r="I23" i="40" s="1"/>
  <c r="H24" i="40"/>
  <c r="I24" i="40" s="1"/>
  <c r="H25" i="40"/>
  <c r="I25" i="40" s="1"/>
  <c r="H26" i="40"/>
  <c r="I26" i="40" s="1"/>
  <c r="H27" i="40"/>
  <c r="I27" i="40" s="1"/>
  <c r="H28" i="40"/>
  <c r="I28" i="40" s="1"/>
  <c r="H29" i="40"/>
  <c r="I29" i="40" s="1"/>
  <c r="H30" i="40"/>
  <c r="I30" i="40" s="1"/>
  <c r="H31" i="40"/>
  <c r="I31" i="40" s="1"/>
  <c r="H32" i="40"/>
  <c r="I32" i="40"/>
  <c r="H33" i="40"/>
  <c r="I33" i="40" s="1"/>
  <c r="H34" i="40"/>
  <c r="I34" i="40" s="1"/>
  <c r="H35" i="40"/>
  <c r="I35" i="40" s="1"/>
  <c r="H36" i="40"/>
  <c r="I36" i="40"/>
  <c r="H37" i="40"/>
  <c r="I37" i="40"/>
  <c r="H38" i="40"/>
  <c r="I38" i="40" s="1"/>
  <c r="H39" i="40"/>
  <c r="I39" i="40" s="1"/>
  <c r="H40" i="40"/>
  <c r="I40" i="40" s="1"/>
  <c r="H41" i="40"/>
  <c r="I41" i="40"/>
  <c r="H42" i="40"/>
  <c r="I42" i="40" s="1"/>
  <c r="H43" i="40"/>
  <c r="I43" i="40" s="1"/>
  <c r="H44" i="40"/>
  <c r="I44" i="40" s="1"/>
  <c r="H45" i="40"/>
  <c r="I45" i="40" s="1"/>
  <c r="H46" i="40"/>
  <c r="I46" i="40" s="1"/>
  <c r="H47" i="40"/>
  <c r="I47" i="40" s="1"/>
  <c r="H48" i="40"/>
  <c r="I48" i="40" s="1"/>
  <c r="H49" i="40"/>
  <c r="I49" i="40" s="1"/>
  <c r="H50" i="40"/>
  <c r="I50" i="40" s="1"/>
  <c r="H51" i="40"/>
  <c r="I51" i="40" s="1"/>
  <c r="H52" i="40"/>
  <c r="I52" i="40" s="1"/>
  <c r="H53" i="40"/>
  <c r="I53" i="40" s="1"/>
  <c r="H10" i="40"/>
  <c r="I10" i="40" s="1"/>
  <c r="H11" i="40"/>
  <c r="I11" i="40" s="1"/>
  <c r="H12" i="40"/>
  <c r="I12" i="40" s="1"/>
  <c r="H13" i="40"/>
  <c r="I13" i="40" s="1"/>
  <c r="H9" i="41" l="1"/>
  <c r="D14" i="47"/>
  <c r="A1" i="39" l="1"/>
  <c r="G36" i="44" l="1"/>
  <c r="H36" i="44" s="1"/>
  <c r="D36" i="44"/>
  <c r="I36" i="44" s="1"/>
  <c r="B36" i="44"/>
  <c r="G35" i="44"/>
  <c r="H35" i="44" s="1"/>
  <c r="B35" i="44"/>
  <c r="G34" i="44"/>
  <c r="H34" i="44" s="1"/>
  <c r="B34" i="44"/>
  <c r="G33" i="44"/>
  <c r="H33" i="44" s="1"/>
  <c r="B33" i="44"/>
  <c r="H32" i="44"/>
  <c r="G32" i="44"/>
  <c r="B32" i="44"/>
  <c r="G31" i="44"/>
  <c r="H31" i="44" s="1"/>
  <c r="B31" i="44"/>
  <c r="G30" i="44"/>
  <c r="H30" i="44" s="1"/>
  <c r="B30" i="44"/>
  <c r="A79" i="39"/>
  <c r="A78" i="46"/>
  <c r="E24" i="43"/>
  <c r="F24" i="43" s="1"/>
  <c r="D24" i="43"/>
  <c r="B24" i="43"/>
  <c r="E23" i="43"/>
  <c r="F23" i="43" s="1"/>
  <c r="B23" i="43"/>
  <c r="E22" i="43"/>
  <c r="F22" i="43" s="1"/>
  <c r="B22" i="43"/>
  <c r="E21" i="43"/>
  <c r="F21" i="43" s="1"/>
  <c r="B21" i="43"/>
  <c r="E20" i="43"/>
  <c r="F20" i="43" s="1"/>
  <c r="B20" i="43"/>
  <c r="E19" i="43"/>
  <c r="F19" i="43" s="1"/>
  <c r="B19" i="43"/>
  <c r="E18" i="43"/>
  <c r="F18" i="43" s="1"/>
  <c r="B18" i="43"/>
  <c r="E17" i="43"/>
  <c r="F17" i="43" s="1"/>
  <c r="B17" i="43"/>
  <c r="A1" i="44"/>
  <c r="A1" i="43"/>
  <c r="A1" i="42"/>
  <c r="A24" i="42"/>
  <c r="G23" i="42"/>
  <c r="E23" i="42"/>
  <c r="F23" i="42" s="1"/>
  <c r="D23" i="42"/>
  <c r="B23" i="42"/>
  <c r="E22" i="42"/>
  <c r="F22" i="42" s="1"/>
  <c r="B22" i="42"/>
  <c r="E21" i="42"/>
  <c r="F21" i="42" s="1"/>
  <c r="B21" i="42"/>
  <c r="E20" i="42"/>
  <c r="F20" i="42" s="1"/>
  <c r="B20" i="42"/>
  <c r="E19" i="42"/>
  <c r="F19" i="42" s="1"/>
  <c r="B19" i="42"/>
  <c r="A1" i="41"/>
  <c r="A33" i="41"/>
  <c r="G32" i="41"/>
  <c r="H32" i="41" s="1"/>
  <c r="D32" i="41"/>
  <c r="I32" i="41" s="1"/>
  <c r="B32" i="41"/>
  <c r="G31" i="41"/>
  <c r="H31" i="41" s="1"/>
  <c r="B31" i="41"/>
  <c r="G30" i="41"/>
  <c r="H30" i="41" s="1"/>
  <c r="B30" i="41"/>
  <c r="G29" i="41"/>
  <c r="H29" i="41" s="1"/>
  <c r="B29" i="41"/>
  <c r="G28" i="41"/>
  <c r="H28" i="41" s="1"/>
  <c r="B28" i="41"/>
  <c r="G27" i="41"/>
  <c r="H27" i="41" s="1"/>
  <c r="B27" i="41"/>
  <c r="G26" i="41"/>
  <c r="H26" i="41" s="1"/>
  <c r="B26" i="41"/>
  <c r="G25" i="41"/>
  <c r="H25" i="41" s="1"/>
  <c r="B25" i="41"/>
  <c r="D23" i="40"/>
  <c r="J23" i="40" s="1"/>
  <c r="K23" i="40" s="1"/>
  <c r="B23" i="40"/>
  <c r="B22" i="40"/>
  <c r="B21" i="40"/>
  <c r="B20" i="40"/>
  <c r="B19" i="40"/>
  <c r="A1" i="40"/>
  <c r="H23" i="42" l="1"/>
  <c r="H24" i="43"/>
  <c r="J32" i="41"/>
  <c r="J36" i="44"/>
  <c r="A78" i="47"/>
  <c r="F62" i="47"/>
  <c r="G62" i="47" s="1"/>
  <c r="D62" i="47"/>
  <c r="H62" i="47" s="1"/>
  <c r="B62" i="47"/>
  <c r="F61" i="47"/>
  <c r="G61" i="47" s="1"/>
  <c r="B61" i="47"/>
  <c r="F60" i="47"/>
  <c r="G60" i="47" s="1"/>
  <c r="B60" i="47"/>
  <c r="F59" i="47"/>
  <c r="G59" i="47" s="1"/>
  <c r="B59" i="47"/>
  <c r="F58" i="47"/>
  <c r="G58" i="47" s="1"/>
  <c r="B58" i="47"/>
  <c r="F57" i="47"/>
  <c r="G57" i="47" s="1"/>
  <c r="B57" i="47"/>
  <c r="F56" i="47"/>
  <c r="G56" i="47" s="1"/>
  <c r="D56" i="47"/>
  <c r="H56" i="47" s="1"/>
  <c r="B56" i="47"/>
  <c r="F55" i="47"/>
  <c r="G55" i="47" s="1"/>
  <c r="B55" i="47"/>
  <c r="F54" i="47"/>
  <c r="G54" i="47" s="1"/>
  <c r="B54" i="47"/>
  <c r="F53" i="47"/>
  <c r="G53" i="47" s="1"/>
  <c r="B53" i="47"/>
  <c r="F52" i="47"/>
  <c r="G52" i="47" s="1"/>
  <c r="B52" i="47"/>
  <c r="F51" i="47"/>
  <c r="G51" i="47" s="1"/>
  <c r="B51" i="47"/>
  <c r="H50" i="47"/>
  <c r="F50" i="47"/>
  <c r="G50" i="47" s="1"/>
  <c r="D50" i="47"/>
  <c r="B50" i="47"/>
  <c r="F49" i="47"/>
  <c r="G49" i="47" s="1"/>
  <c r="B49" i="47"/>
  <c r="F48" i="47"/>
  <c r="G48" i="47" s="1"/>
  <c r="B48" i="47"/>
  <c r="F47" i="47"/>
  <c r="G47" i="47" s="1"/>
  <c r="B47" i="47"/>
  <c r="F46" i="47"/>
  <c r="G46" i="47" s="1"/>
  <c r="B46" i="47"/>
  <c r="F45" i="47"/>
  <c r="G45" i="47" s="1"/>
  <c r="B45" i="47"/>
  <c r="F44" i="47"/>
  <c r="G44" i="47" s="1"/>
  <c r="D44" i="47"/>
  <c r="H44" i="47" s="1"/>
  <c r="B44" i="47"/>
  <c r="F43" i="47"/>
  <c r="G43" i="47" s="1"/>
  <c r="B43" i="47"/>
  <c r="F42" i="47"/>
  <c r="G42" i="47" s="1"/>
  <c r="B42" i="47"/>
  <c r="G41" i="47"/>
  <c r="F41" i="47"/>
  <c r="B41" i="47"/>
  <c r="F40" i="47"/>
  <c r="G40" i="47" s="1"/>
  <c r="B40" i="47"/>
  <c r="F39" i="47"/>
  <c r="G39" i="47" s="1"/>
  <c r="B39" i="47"/>
  <c r="F38" i="47"/>
  <c r="G38" i="47" s="1"/>
  <c r="D38" i="47"/>
  <c r="H38" i="47" s="1"/>
  <c r="B38" i="47"/>
  <c r="F37" i="47"/>
  <c r="G37" i="47" s="1"/>
  <c r="B37" i="47"/>
  <c r="F36" i="47"/>
  <c r="G36" i="47" s="1"/>
  <c r="B36" i="47"/>
  <c r="F35" i="47"/>
  <c r="G35" i="47" s="1"/>
  <c r="B35" i="47"/>
  <c r="F34" i="47"/>
  <c r="G34" i="47" s="1"/>
  <c r="B34" i="47"/>
  <c r="F33" i="47"/>
  <c r="G33" i="47" s="1"/>
  <c r="B33" i="47"/>
  <c r="F32" i="47"/>
  <c r="G32" i="47" s="1"/>
  <c r="D32" i="47"/>
  <c r="H32" i="47" s="1"/>
  <c r="B32" i="47"/>
  <c r="F31" i="47"/>
  <c r="G31" i="47" s="1"/>
  <c r="B31" i="47"/>
  <c r="F30" i="47"/>
  <c r="G30" i="47" s="1"/>
  <c r="B30" i="47"/>
  <c r="F29" i="47"/>
  <c r="G29" i="47" s="1"/>
  <c r="B29" i="47"/>
  <c r="F28" i="47"/>
  <c r="G28" i="47" s="1"/>
  <c r="B28" i="47"/>
  <c r="F27" i="47"/>
  <c r="G27" i="47" s="1"/>
  <c r="B27" i="47"/>
  <c r="A27" i="47"/>
  <c r="H20" i="47"/>
  <c r="F20" i="47"/>
  <c r="G20" i="47" s="1"/>
  <c r="D20" i="47"/>
  <c r="B20" i="47"/>
  <c r="F19" i="47"/>
  <c r="G19" i="47" s="1"/>
  <c r="B19" i="47"/>
  <c r="F18" i="47"/>
  <c r="G18" i="47" s="1"/>
  <c r="B18" i="47"/>
  <c r="F17" i="47"/>
  <c r="G17" i="47" s="1"/>
  <c r="B17" i="47"/>
  <c r="F16" i="47"/>
  <c r="G16" i="47" s="1"/>
  <c r="B16" i="47"/>
  <c r="F15" i="47"/>
  <c r="G15" i="47" s="1"/>
  <c r="B15" i="47"/>
  <c r="F14" i="47"/>
  <c r="G14" i="47" s="1"/>
  <c r="F13" i="47"/>
  <c r="G13" i="47" s="1"/>
  <c r="F12" i="47"/>
  <c r="G12" i="47" s="1"/>
  <c r="F11" i="47"/>
  <c r="G11" i="47" s="1"/>
  <c r="F10" i="47"/>
  <c r="G10" i="47" s="1"/>
  <c r="G9" i="47"/>
  <c r="G9" i="46"/>
  <c r="G62" i="46"/>
  <c r="H62" i="46" s="1"/>
  <c r="B62" i="46"/>
  <c r="G61" i="46"/>
  <c r="H61" i="46" s="1"/>
  <c r="B61" i="46"/>
  <c r="G60" i="46"/>
  <c r="H60" i="46" s="1"/>
  <c r="B60" i="46"/>
  <c r="G59" i="46"/>
  <c r="H59" i="46" s="1"/>
  <c r="B59" i="46"/>
  <c r="G58" i="46"/>
  <c r="H58" i="46" s="1"/>
  <c r="B58" i="46"/>
  <c r="H57" i="46"/>
  <c r="G57" i="46"/>
  <c r="B57" i="46"/>
  <c r="G56" i="46"/>
  <c r="H56" i="46" s="1"/>
  <c r="B56" i="46"/>
  <c r="G55" i="46"/>
  <c r="H55" i="46" s="1"/>
  <c r="B55" i="46"/>
  <c r="G54" i="46"/>
  <c r="H54" i="46" s="1"/>
  <c r="B54" i="46"/>
  <c r="G53" i="46"/>
  <c r="H53" i="46" s="1"/>
  <c r="B53" i="46"/>
  <c r="H52" i="46"/>
  <c r="G52" i="46"/>
  <c r="B52" i="46"/>
  <c r="G51" i="46"/>
  <c r="H51" i="46" s="1"/>
  <c r="B51" i="46"/>
  <c r="G50" i="46"/>
  <c r="H50" i="46" s="1"/>
  <c r="B50" i="46"/>
  <c r="G49" i="46"/>
  <c r="H49" i="46" s="1"/>
  <c r="B49" i="46"/>
  <c r="G48" i="46"/>
  <c r="H48" i="46" s="1"/>
  <c r="B48" i="46"/>
  <c r="H47" i="46"/>
  <c r="G47" i="46"/>
  <c r="B47" i="46"/>
  <c r="G46" i="46"/>
  <c r="H46" i="46" s="1"/>
  <c r="B46" i="46"/>
  <c r="G45" i="46"/>
  <c r="H45" i="46" s="1"/>
  <c r="B45" i="46"/>
  <c r="G44" i="46"/>
  <c r="H44" i="46" s="1"/>
  <c r="B44" i="46"/>
  <c r="G43" i="46"/>
  <c r="H43" i="46" s="1"/>
  <c r="B43" i="46"/>
  <c r="H42" i="46"/>
  <c r="G42" i="46"/>
  <c r="B42" i="46"/>
  <c r="G41" i="46"/>
  <c r="H41" i="46" s="1"/>
  <c r="B41" i="46"/>
  <c r="G40" i="46"/>
  <c r="H40" i="46" s="1"/>
  <c r="B40" i="46"/>
  <c r="G39" i="46"/>
  <c r="H39" i="46" s="1"/>
  <c r="B39" i="46"/>
  <c r="G38" i="46"/>
  <c r="H38" i="46" s="1"/>
  <c r="B38" i="46"/>
  <c r="G37" i="46"/>
  <c r="H37" i="46" s="1"/>
  <c r="B37" i="46"/>
  <c r="G36" i="46"/>
  <c r="H36" i="46" s="1"/>
  <c r="B36" i="46"/>
  <c r="G35" i="46"/>
  <c r="H35" i="46" s="1"/>
  <c r="B35" i="46"/>
  <c r="G34" i="46"/>
  <c r="H34" i="46" s="1"/>
  <c r="B34" i="46"/>
  <c r="G33" i="46"/>
  <c r="H33" i="46" s="1"/>
  <c r="B33" i="46"/>
  <c r="H32" i="46"/>
  <c r="G32" i="46"/>
  <c r="B32" i="46"/>
  <c r="G31" i="46"/>
  <c r="H31" i="46" s="1"/>
  <c r="B31" i="46"/>
  <c r="G30" i="46"/>
  <c r="H30" i="46" s="1"/>
  <c r="B30" i="46"/>
  <c r="H29" i="46"/>
  <c r="G29" i="46"/>
  <c r="B29" i="46"/>
  <c r="G28" i="46"/>
  <c r="H28" i="46" s="1"/>
  <c r="B28" i="46"/>
  <c r="G27" i="46"/>
  <c r="H27" i="46" s="1"/>
  <c r="B27" i="46"/>
  <c r="G14" i="46"/>
  <c r="H14" i="46" s="1"/>
  <c r="G13" i="46"/>
  <c r="H13" i="46" s="1"/>
  <c r="G12" i="46"/>
  <c r="H12" i="46" s="1"/>
  <c r="G11" i="46"/>
  <c r="H11" i="46" s="1"/>
  <c r="G10" i="46"/>
  <c r="H10" i="46" s="1"/>
  <c r="H9" i="46"/>
  <c r="I20" i="47" l="1"/>
  <c r="I50" i="47"/>
  <c r="I14" i="47"/>
  <c r="I56" i="47"/>
  <c r="I32" i="47"/>
  <c r="I38" i="47"/>
  <c r="I62" i="47"/>
  <c r="I44" i="47"/>
  <c r="H63" i="46"/>
  <c r="F9" i="22"/>
  <c r="A78" i="22"/>
  <c r="A34" i="1"/>
  <c r="A34" i="38"/>
  <c r="A69" i="40" s="1"/>
  <c r="A27" i="22"/>
  <c r="F32" i="22"/>
  <c r="G32" i="22" s="1"/>
  <c r="D32" i="22"/>
  <c r="B32" i="22"/>
  <c r="F31" i="22"/>
  <c r="G31" i="22" s="1"/>
  <c r="B31" i="22"/>
  <c r="F30" i="22"/>
  <c r="G30" i="22" s="1"/>
  <c r="B30" i="22"/>
  <c r="F29" i="22"/>
  <c r="G29" i="22" s="1"/>
  <c r="B29" i="22"/>
  <c r="F28" i="22"/>
  <c r="G28" i="22" s="1"/>
  <c r="B28" i="22"/>
  <c r="F27" i="22"/>
  <c r="G27" i="22" s="1"/>
  <c r="B27" i="22"/>
  <c r="A30" i="44"/>
  <c r="E14" i="45"/>
  <c r="F14" i="45" s="1"/>
  <c r="E15" i="45"/>
  <c r="F15" i="45" s="1"/>
  <c r="A10" i="38"/>
  <c r="A2" i="38"/>
  <c r="A1" i="38"/>
  <c r="A19" i="42" l="1"/>
  <c r="A25" i="41"/>
  <c r="A17" i="43"/>
  <c r="A25" i="43" s="1"/>
  <c r="A37" i="51"/>
  <c r="A37" i="50"/>
  <c r="A33" i="46"/>
  <c r="A33" i="47"/>
  <c r="A44" i="51"/>
  <c r="A44" i="50"/>
  <c r="A39" i="47"/>
  <c r="A39" i="46"/>
  <c r="A51" i="51"/>
  <c r="A51" i="50"/>
  <c r="A45" i="46"/>
  <c r="A45" i="47"/>
  <c r="A65" i="51"/>
  <c r="A65" i="50"/>
  <c r="A57" i="46"/>
  <c r="A57" i="47"/>
  <c r="A96" i="41"/>
  <c r="A87" i="44"/>
  <c r="A96" i="43"/>
  <c r="A69" i="42"/>
  <c r="A9" i="46"/>
  <c r="A15" i="46" s="1"/>
  <c r="A9" i="47"/>
  <c r="A58" i="51"/>
  <c r="A58" i="50"/>
  <c r="A51" i="46"/>
  <c r="A51" i="47"/>
  <c r="A2" i="50"/>
  <c r="A2" i="51"/>
  <c r="A2" i="46"/>
  <c r="A2" i="47"/>
  <c r="I63" i="47"/>
  <c r="H32" i="22"/>
  <c r="I32" i="22"/>
  <c r="E19" i="45"/>
  <c r="F19" i="45" s="1"/>
  <c r="E18" i="45"/>
  <c r="F18" i="45" s="1"/>
  <c r="E17" i="45"/>
  <c r="F17" i="45" s="1"/>
  <c r="E16" i="45"/>
  <c r="F16" i="45" s="1"/>
  <c r="E13" i="45"/>
  <c r="F13" i="45" s="1"/>
  <c r="E11" i="45"/>
  <c r="F11" i="45" s="1"/>
  <c r="A16" i="44" l="1"/>
  <c r="G22" i="44"/>
  <c r="H22" i="44" s="1"/>
  <c r="D22" i="44"/>
  <c r="I22" i="44" s="1"/>
  <c r="B22" i="44"/>
  <c r="G21" i="44"/>
  <c r="H21" i="44" s="1"/>
  <c r="B21" i="44"/>
  <c r="G20" i="44"/>
  <c r="H20" i="44" s="1"/>
  <c r="B20" i="44"/>
  <c r="G19" i="44"/>
  <c r="H19" i="44" s="1"/>
  <c r="B19" i="44"/>
  <c r="G18" i="44"/>
  <c r="H18" i="44" s="1"/>
  <c r="B18" i="44"/>
  <c r="G17" i="44"/>
  <c r="H17" i="44" s="1"/>
  <c r="B17" i="44"/>
  <c r="G16" i="44"/>
  <c r="H16" i="44" s="1"/>
  <c r="B16" i="44"/>
  <c r="E32" i="43"/>
  <c r="F32" i="43" s="1"/>
  <c r="D32" i="43"/>
  <c r="G32" i="43" s="1"/>
  <c r="B32" i="43"/>
  <c r="E31" i="43"/>
  <c r="F31" i="43" s="1"/>
  <c r="B31" i="43"/>
  <c r="E30" i="43"/>
  <c r="F30" i="43" s="1"/>
  <c r="B30" i="43"/>
  <c r="E29" i="43"/>
  <c r="F29" i="43" s="1"/>
  <c r="B29" i="43"/>
  <c r="E28" i="43"/>
  <c r="F28" i="43" s="1"/>
  <c r="B28" i="43"/>
  <c r="E27" i="43"/>
  <c r="F27" i="43" s="1"/>
  <c r="B27" i="43"/>
  <c r="E26" i="43"/>
  <c r="F26" i="43" s="1"/>
  <c r="B26" i="43"/>
  <c r="E25" i="43"/>
  <c r="F25" i="43" s="1"/>
  <c r="B25" i="43"/>
  <c r="E28" i="42"/>
  <c r="F28" i="42" s="1"/>
  <c r="D28" i="42"/>
  <c r="G28" i="42" s="1"/>
  <c r="B28" i="42"/>
  <c r="E27" i="42"/>
  <c r="F27" i="42" s="1"/>
  <c r="B27" i="42"/>
  <c r="E26" i="42"/>
  <c r="F26" i="42" s="1"/>
  <c r="B26" i="42"/>
  <c r="E25" i="42"/>
  <c r="F25" i="42" s="1"/>
  <c r="B25" i="42"/>
  <c r="F24" i="42"/>
  <c r="E24" i="42"/>
  <c r="B24" i="42"/>
  <c r="G40" i="41"/>
  <c r="H40" i="41" s="1"/>
  <c r="D40" i="41"/>
  <c r="I40" i="41" s="1"/>
  <c r="J40" i="41" s="1"/>
  <c r="B40" i="41"/>
  <c r="G39" i="41"/>
  <c r="H39" i="41" s="1"/>
  <c r="B39" i="41"/>
  <c r="G38" i="41"/>
  <c r="H38" i="41" s="1"/>
  <c r="B38" i="41"/>
  <c r="H37" i="41"/>
  <c r="G37" i="41"/>
  <c r="B37" i="41"/>
  <c r="G36" i="41"/>
  <c r="H36" i="41" s="1"/>
  <c r="B36" i="41"/>
  <c r="G35" i="41"/>
  <c r="H35" i="41" s="1"/>
  <c r="B35" i="41"/>
  <c r="G34" i="41"/>
  <c r="H34" i="41" s="1"/>
  <c r="B34" i="41"/>
  <c r="H33" i="41"/>
  <c r="G33" i="41"/>
  <c r="B33" i="41"/>
  <c r="D28" i="40"/>
  <c r="J28" i="40" s="1"/>
  <c r="K28" i="40" s="1"/>
  <c r="B28" i="40"/>
  <c r="B27" i="40"/>
  <c r="B26" i="40"/>
  <c r="B25" i="40"/>
  <c r="B24" i="40"/>
  <c r="H32" i="43" l="1"/>
  <c r="J22" i="44"/>
  <c r="H28" i="42"/>
  <c r="A15" i="22" l="1"/>
  <c r="F20" i="22"/>
  <c r="G20" i="22" s="1"/>
  <c r="D20" i="22"/>
  <c r="H20" i="22" s="1"/>
  <c r="B20" i="22"/>
  <c r="F19" i="22"/>
  <c r="G19" i="22" s="1"/>
  <c r="B19" i="22"/>
  <c r="F18" i="22"/>
  <c r="G18" i="22" s="1"/>
  <c r="B18" i="22"/>
  <c r="F17" i="22"/>
  <c r="G17" i="22" s="1"/>
  <c r="B17" i="22"/>
  <c r="F16" i="22"/>
  <c r="G16" i="22" s="1"/>
  <c r="B16" i="22"/>
  <c r="F15" i="22"/>
  <c r="G15" i="22" s="1"/>
  <c r="B15" i="22"/>
  <c r="A1" i="1"/>
  <c r="E11" i="38"/>
  <c r="F11" i="38" s="1"/>
  <c r="A1" i="22" l="1"/>
  <c r="A1" i="51"/>
  <c r="A1" i="50"/>
  <c r="A1" i="47"/>
  <c r="I20" i="22"/>
  <c r="G71" i="44" l="1"/>
  <c r="H71" i="44" s="1"/>
  <c r="D71" i="44"/>
  <c r="I71" i="44" s="1"/>
  <c r="B71" i="44"/>
  <c r="G70" i="44"/>
  <c r="H70" i="44" s="1"/>
  <c r="B70" i="44"/>
  <c r="G69" i="44"/>
  <c r="H69" i="44" s="1"/>
  <c r="B69" i="44"/>
  <c r="G68" i="44"/>
  <c r="H68" i="44" s="1"/>
  <c r="B68" i="44"/>
  <c r="G67" i="44"/>
  <c r="H67" i="44" s="1"/>
  <c r="B67" i="44"/>
  <c r="G66" i="44"/>
  <c r="H66" i="44" s="1"/>
  <c r="B66" i="44"/>
  <c r="G65" i="44"/>
  <c r="H65" i="44" s="1"/>
  <c r="B65" i="44"/>
  <c r="E80" i="43"/>
  <c r="F80" i="43" s="1"/>
  <c r="D80" i="43"/>
  <c r="G80" i="43" s="1"/>
  <c r="B80" i="43"/>
  <c r="E79" i="43"/>
  <c r="F79" i="43" s="1"/>
  <c r="B79" i="43"/>
  <c r="E78" i="43"/>
  <c r="F78" i="43" s="1"/>
  <c r="B78" i="43"/>
  <c r="E77" i="43"/>
  <c r="F77" i="43" s="1"/>
  <c r="B77" i="43"/>
  <c r="E76" i="43"/>
  <c r="F76" i="43" s="1"/>
  <c r="B76" i="43"/>
  <c r="E75" i="43"/>
  <c r="F75" i="43" s="1"/>
  <c r="B75" i="43"/>
  <c r="E74" i="43"/>
  <c r="F74" i="43" s="1"/>
  <c r="B74" i="43"/>
  <c r="E73" i="43"/>
  <c r="F73" i="43" s="1"/>
  <c r="B73" i="43"/>
  <c r="E53" i="42"/>
  <c r="F53" i="42" s="1"/>
  <c r="D53" i="42"/>
  <c r="G53" i="42" s="1"/>
  <c r="B53" i="42"/>
  <c r="E52" i="42"/>
  <c r="F52" i="42" s="1"/>
  <c r="B52" i="42"/>
  <c r="E51" i="42"/>
  <c r="F51" i="42" s="1"/>
  <c r="B51" i="42"/>
  <c r="E50" i="42"/>
  <c r="F50" i="42" s="1"/>
  <c r="B50" i="42"/>
  <c r="E49" i="42"/>
  <c r="F49" i="42" s="1"/>
  <c r="B49" i="42"/>
  <c r="G80" i="41"/>
  <c r="H80" i="41" s="1"/>
  <c r="D80" i="41"/>
  <c r="I80" i="41" s="1"/>
  <c r="B80" i="41"/>
  <c r="G79" i="41"/>
  <c r="H79" i="41" s="1"/>
  <c r="B79" i="41"/>
  <c r="G78" i="41"/>
  <c r="H78" i="41" s="1"/>
  <c r="B78" i="41"/>
  <c r="G77" i="41"/>
  <c r="H77" i="41" s="1"/>
  <c r="B77" i="41"/>
  <c r="G76" i="41"/>
  <c r="H76" i="41" s="1"/>
  <c r="B76" i="41"/>
  <c r="G75" i="41"/>
  <c r="H75" i="41" s="1"/>
  <c r="B75" i="41"/>
  <c r="G74" i="41"/>
  <c r="H74" i="41" s="1"/>
  <c r="B74" i="41"/>
  <c r="G73" i="41"/>
  <c r="H73" i="41" s="1"/>
  <c r="B73" i="41"/>
  <c r="D48" i="40"/>
  <c r="J48" i="40" s="1"/>
  <c r="B48" i="40"/>
  <c r="B47" i="40"/>
  <c r="B46" i="40"/>
  <c r="B45" i="40"/>
  <c r="B44" i="40"/>
  <c r="D53" i="40"/>
  <c r="J53" i="40" s="1"/>
  <c r="B53" i="40"/>
  <c r="B52" i="40"/>
  <c r="B51" i="40"/>
  <c r="B50" i="40"/>
  <c r="B49" i="40"/>
  <c r="G63" i="39"/>
  <c r="H63" i="39" s="1"/>
  <c r="B63" i="39"/>
  <c r="G62" i="39"/>
  <c r="H62" i="39" s="1"/>
  <c r="B62" i="39"/>
  <c r="G61" i="39"/>
  <c r="H61" i="39" s="1"/>
  <c r="B61" i="39"/>
  <c r="G60" i="39"/>
  <c r="H60" i="39" s="1"/>
  <c r="B60" i="39"/>
  <c r="G59" i="39"/>
  <c r="H59" i="39" s="1"/>
  <c r="B59" i="39"/>
  <c r="G58" i="39"/>
  <c r="H58" i="39" s="1"/>
  <c r="B58" i="39"/>
  <c r="K48" i="40" l="1"/>
  <c r="J71" i="44"/>
  <c r="H80" i="43"/>
  <c r="H53" i="42"/>
  <c r="J80" i="41"/>
  <c r="K53" i="40"/>
  <c r="F62" i="22"/>
  <c r="G62" i="22" s="1"/>
  <c r="D62" i="22"/>
  <c r="H62" i="22" s="1"/>
  <c r="B62" i="22"/>
  <c r="F61" i="22"/>
  <c r="G61" i="22" s="1"/>
  <c r="B61" i="22"/>
  <c r="F60" i="22"/>
  <c r="G60" i="22" s="1"/>
  <c r="B60" i="22"/>
  <c r="F59" i="22"/>
  <c r="G59" i="22" s="1"/>
  <c r="B59" i="22"/>
  <c r="F58" i="22"/>
  <c r="G58" i="22" s="1"/>
  <c r="B58" i="22"/>
  <c r="F57" i="22"/>
  <c r="G57" i="22" s="1"/>
  <c r="B57" i="22"/>
  <c r="I62" i="22" l="1"/>
  <c r="A2" i="1"/>
  <c r="A10" i="1"/>
  <c r="E10" i="1" l="1"/>
  <c r="E10" i="38"/>
  <c r="G64" i="44" l="1"/>
  <c r="H64" i="44" s="1"/>
  <c r="D64" i="44"/>
  <c r="I64" i="44" s="1"/>
  <c r="B64" i="44"/>
  <c r="G63" i="44"/>
  <c r="H63" i="44" s="1"/>
  <c r="B63" i="44"/>
  <c r="G62" i="44"/>
  <c r="H62" i="44" s="1"/>
  <c r="B62" i="44"/>
  <c r="G61" i="44"/>
  <c r="H61" i="44" s="1"/>
  <c r="B61" i="44"/>
  <c r="G60" i="44"/>
  <c r="H60" i="44" s="1"/>
  <c r="B60" i="44"/>
  <c r="G59" i="44"/>
  <c r="H59" i="44" s="1"/>
  <c r="B59" i="44"/>
  <c r="G58" i="44"/>
  <c r="H58" i="44" s="1"/>
  <c r="B58" i="44"/>
  <c r="G57" i="44"/>
  <c r="H57" i="44" s="1"/>
  <c r="D57" i="44"/>
  <c r="I57" i="44" s="1"/>
  <c r="B57" i="44"/>
  <c r="G56" i="44"/>
  <c r="H56" i="44" s="1"/>
  <c r="B56" i="44"/>
  <c r="G55" i="44"/>
  <c r="H55" i="44" s="1"/>
  <c r="B55" i="44"/>
  <c r="G54" i="44"/>
  <c r="H54" i="44" s="1"/>
  <c r="B54" i="44"/>
  <c r="G53" i="44"/>
  <c r="H53" i="44" s="1"/>
  <c r="B53" i="44"/>
  <c r="G52" i="44"/>
  <c r="H52" i="44" s="1"/>
  <c r="B52" i="44"/>
  <c r="G51" i="44"/>
  <c r="H51" i="44" s="1"/>
  <c r="B51" i="44"/>
  <c r="G50" i="44"/>
  <c r="H50" i="44" s="1"/>
  <c r="D50" i="44"/>
  <c r="I50" i="44" s="1"/>
  <c r="B50" i="44"/>
  <c r="G49" i="44"/>
  <c r="H49" i="44" s="1"/>
  <c r="B49" i="44"/>
  <c r="G48" i="44"/>
  <c r="H48" i="44" s="1"/>
  <c r="B48" i="44"/>
  <c r="G47" i="44"/>
  <c r="H47" i="44" s="1"/>
  <c r="B47" i="44"/>
  <c r="G46" i="44"/>
  <c r="H46" i="44" s="1"/>
  <c r="B46" i="44"/>
  <c r="G45" i="44"/>
  <c r="H45" i="44" s="1"/>
  <c r="B45" i="44"/>
  <c r="G44" i="44"/>
  <c r="H44" i="44" s="1"/>
  <c r="B44" i="44"/>
  <c r="G43" i="44"/>
  <c r="H43" i="44" s="1"/>
  <c r="D43" i="44"/>
  <c r="I43" i="44" s="1"/>
  <c r="B43" i="44"/>
  <c r="G42" i="44"/>
  <c r="H42" i="44" s="1"/>
  <c r="B42" i="44"/>
  <c r="G41" i="44"/>
  <c r="H41" i="44" s="1"/>
  <c r="B41" i="44"/>
  <c r="G40" i="44"/>
  <c r="H40" i="44" s="1"/>
  <c r="B40" i="44"/>
  <c r="G39" i="44"/>
  <c r="H39" i="44" s="1"/>
  <c r="B39" i="44"/>
  <c r="G38" i="44"/>
  <c r="H38" i="44" s="1"/>
  <c r="B38" i="44"/>
  <c r="G37" i="44"/>
  <c r="H37" i="44" s="1"/>
  <c r="B37" i="44"/>
  <c r="G15" i="44"/>
  <c r="H15" i="44" s="1"/>
  <c r="D15" i="44"/>
  <c r="I15" i="44" s="1"/>
  <c r="G14" i="44"/>
  <c r="H14" i="44" s="1"/>
  <c r="G13" i="44"/>
  <c r="H13" i="44" s="1"/>
  <c r="G12" i="44"/>
  <c r="H12" i="44" s="1"/>
  <c r="G11" i="44"/>
  <c r="H11" i="44" s="1"/>
  <c r="G10" i="44"/>
  <c r="H10" i="44" s="1"/>
  <c r="G9" i="44"/>
  <c r="H9" i="44" s="1"/>
  <c r="A9" i="44"/>
  <c r="A2" i="44"/>
  <c r="E72" i="43"/>
  <c r="F72" i="43" s="1"/>
  <c r="D72" i="43"/>
  <c r="G72" i="43" s="1"/>
  <c r="B72" i="43"/>
  <c r="E71" i="43"/>
  <c r="F71" i="43" s="1"/>
  <c r="B71" i="43"/>
  <c r="E70" i="43"/>
  <c r="F70" i="43" s="1"/>
  <c r="B70" i="43"/>
  <c r="E69" i="43"/>
  <c r="F69" i="43" s="1"/>
  <c r="B69" i="43"/>
  <c r="E68" i="43"/>
  <c r="F68" i="43" s="1"/>
  <c r="B68" i="43"/>
  <c r="E67" i="43"/>
  <c r="F67" i="43" s="1"/>
  <c r="B67" i="43"/>
  <c r="E66" i="43"/>
  <c r="F66" i="43" s="1"/>
  <c r="B66" i="43"/>
  <c r="E65" i="43"/>
  <c r="F65" i="43" s="1"/>
  <c r="B65" i="43"/>
  <c r="E64" i="43"/>
  <c r="F64" i="43" s="1"/>
  <c r="D64" i="43"/>
  <c r="G64" i="43" s="1"/>
  <c r="B64" i="43"/>
  <c r="E63" i="43"/>
  <c r="F63" i="43" s="1"/>
  <c r="B63" i="43"/>
  <c r="E62" i="43"/>
  <c r="F62" i="43" s="1"/>
  <c r="B62" i="43"/>
  <c r="E61" i="43"/>
  <c r="F61" i="43" s="1"/>
  <c r="B61" i="43"/>
  <c r="E60" i="43"/>
  <c r="F60" i="43" s="1"/>
  <c r="B60" i="43"/>
  <c r="E59" i="43"/>
  <c r="F59" i="43" s="1"/>
  <c r="B59" i="43"/>
  <c r="E58" i="43"/>
  <c r="F58" i="43" s="1"/>
  <c r="B58" i="43"/>
  <c r="E57" i="43"/>
  <c r="F57" i="43" s="1"/>
  <c r="B57" i="43"/>
  <c r="E56" i="43"/>
  <c r="F56" i="43" s="1"/>
  <c r="D56" i="43"/>
  <c r="G56" i="43" s="1"/>
  <c r="B56" i="43"/>
  <c r="E55" i="43"/>
  <c r="F55" i="43" s="1"/>
  <c r="B55" i="43"/>
  <c r="E54" i="43"/>
  <c r="F54" i="43" s="1"/>
  <c r="B54" i="43"/>
  <c r="E53" i="43"/>
  <c r="F53" i="43" s="1"/>
  <c r="B53" i="43"/>
  <c r="E52" i="43"/>
  <c r="F52" i="43" s="1"/>
  <c r="B52" i="43"/>
  <c r="E51" i="43"/>
  <c r="F51" i="43" s="1"/>
  <c r="B51" i="43"/>
  <c r="E50" i="43"/>
  <c r="F50" i="43" s="1"/>
  <c r="B50" i="43"/>
  <c r="E49" i="43"/>
  <c r="F49" i="43" s="1"/>
  <c r="B49" i="43"/>
  <c r="E48" i="43"/>
  <c r="F48" i="43" s="1"/>
  <c r="D48" i="43"/>
  <c r="G48" i="43" s="1"/>
  <c r="B48" i="43"/>
  <c r="E47" i="43"/>
  <c r="F47" i="43" s="1"/>
  <c r="B47" i="43"/>
  <c r="E46" i="43"/>
  <c r="F46" i="43" s="1"/>
  <c r="B46" i="43"/>
  <c r="E45" i="43"/>
  <c r="F45" i="43" s="1"/>
  <c r="B45" i="43"/>
  <c r="E44" i="43"/>
  <c r="F44" i="43" s="1"/>
  <c r="B44" i="43"/>
  <c r="E43" i="43"/>
  <c r="F43" i="43" s="1"/>
  <c r="B43" i="43"/>
  <c r="E42" i="43"/>
  <c r="F42" i="43" s="1"/>
  <c r="B42" i="43"/>
  <c r="E41" i="43"/>
  <c r="F41" i="43" s="1"/>
  <c r="B41" i="43"/>
  <c r="E16" i="43"/>
  <c r="F16" i="43" s="1"/>
  <c r="D16" i="43"/>
  <c r="E15" i="43"/>
  <c r="F15" i="43" s="1"/>
  <c r="E14" i="43"/>
  <c r="F14" i="43" s="1"/>
  <c r="E13" i="43"/>
  <c r="F13" i="43" s="1"/>
  <c r="E12" i="43"/>
  <c r="F12" i="43" s="1"/>
  <c r="E11" i="43"/>
  <c r="F11" i="43" s="1"/>
  <c r="E10" i="43"/>
  <c r="F10" i="43" s="1"/>
  <c r="E9" i="43"/>
  <c r="F9" i="43" s="1"/>
  <c r="A9" i="43"/>
  <c r="A2" i="43"/>
  <c r="E48" i="42"/>
  <c r="F48" i="42" s="1"/>
  <c r="D48" i="42"/>
  <c r="G48" i="42" s="1"/>
  <c r="B48" i="42"/>
  <c r="E47" i="42"/>
  <c r="F47" i="42" s="1"/>
  <c r="B47" i="42"/>
  <c r="E46" i="42"/>
  <c r="F46" i="42" s="1"/>
  <c r="B46" i="42"/>
  <c r="E45" i="42"/>
  <c r="F45" i="42" s="1"/>
  <c r="B45" i="42"/>
  <c r="E44" i="42"/>
  <c r="F44" i="42" s="1"/>
  <c r="B44" i="42"/>
  <c r="E43" i="42"/>
  <c r="F43" i="42" s="1"/>
  <c r="D43" i="42"/>
  <c r="G43" i="42" s="1"/>
  <c r="B43" i="42"/>
  <c r="E42" i="42"/>
  <c r="F42" i="42" s="1"/>
  <c r="B42" i="42"/>
  <c r="E41" i="42"/>
  <c r="F41" i="42" s="1"/>
  <c r="B41" i="42"/>
  <c r="E40" i="42"/>
  <c r="F40" i="42" s="1"/>
  <c r="B40" i="42"/>
  <c r="E39" i="42"/>
  <c r="F39" i="42" s="1"/>
  <c r="B39" i="42"/>
  <c r="E38" i="42"/>
  <c r="F38" i="42" s="1"/>
  <c r="D38" i="42"/>
  <c r="G38" i="42" s="1"/>
  <c r="B38" i="42"/>
  <c r="E37" i="42"/>
  <c r="F37" i="42" s="1"/>
  <c r="B37" i="42"/>
  <c r="E36" i="42"/>
  <c r="F36" i="42" s="1"/>
  <c r="B36" i="42"/>
  <c r="E35" i="42"/>
  <c r="F35" i="42" s="1"/>
  <c r="B35" i="42"/>
  <c r="E34" i="42"/>
  <c r="F34" i="42" s="1"/>
  <c r="B34" i="42"/>
  <c r="E33" i="42"/>
  <c r="F33" i="42" s="1"/>
  <c r="D33" i="42"/>
  <c r="G33" i="42" s="1"/>
  <c r="B33" i="42"/>
  <c r="E32" i="42"/>
  <c r="F32" i="42" s="1"/>
  <c r="B32" i="42"/>
  <c r="E31" i="42"/>
  <c r="F31" i="42" s="1"/>
  <c r="B31" i="42"/>
  <c r="E30" i="42"/>
  <c r="F30" i="42" s="1"/>
  <c r="B30" i="42"/>
  <c r="E29" i="42"/>
  <c r="F29" i="42" s="1"/>
  <c r="B29" i="42"/>
  <c r="E13" i="42"/>
  <c r="F13" i="42" s="1"/>
  <c r="D13" i="42"/>
  <c r="G13" i="42" s="1"/>
  <c r="E12" i="42"/>
  <c r="F12" i="42" s="1"/>
  <c r="E11" i="42"/>
  <c r="F11" i="42" s="1"/>
  <c r="E10" i="42"/>
  <c r="F10" i="42" s="1"/>
  <c r="E9" i="42"/>
  <c r="F9" i="42" s="1"/>
  <c r="A9" i="42"/>
  <c r="A2" i="42"/>
  <c r="G72" i="41"/>
  <c r="H72" i="41" s="1"/>
  <c r="D72" i="41"/>
  <c r="I72" i="41" s="1"/>
  <c r="B72" i="41"/>
  <c r="G71" i="41"/>
  <c r="H71" i="41" s="1"/>
  <c r="B71" i="41"/>
  <c r="G70" i="41"/>
  <c r="H70" i="41" s="1"/>
  <c r="B70" i="41"/>
  <c r="G69" i="41"/>
  <c r="H69" i="41" s="1"/>
  <c r="B69" i="41"/>
  <c r="G68" i="41"/>
  <c r="H68" i="41" s="1"/>
  <c r="B68" i="41"/>
  <c r="G67" i="41"/>
  <c r="H67" i="41" s="1"/>
  <c r="B67" i="41"/>
  <c r="G66" i="41"/>
  <c r="H66" i="41" s="1"/>
  <c r="B66" i="41"/>
  <c r="G65" i="41"/>
  <c r="H65" i="41" s="1"/>
  <c r="B65" i="41"/>
  <c r="G64" i="41"/>
  <c r="H64" i="41" s="1"/>
  <c r="D64" i="41"/>
  <c r="I64" i="41" s="1"/>
  <c r="B64" i="41"/>
  <c r="G63" i="41"/>
  <c r="H63" i="41" s="1"/>
  <c r="B63" i="41"/>
  <c r="G62" i="41"/>
  <c r="H62" i="41" s="1"/>
  <c r="B62" i="41"/>
  <c r="G61" i="41"/>
  <c r="H61" i="41" s="1"/>
  <c r="B61" i="41"/>
  <c r="G60" i="41"/>
  <c r="H60" i="41" s="1"/>
  <c r="B60" i="41"/>
  <c r="G59" i="41"/>
  <c r="H59" i="41" s="1"/>
  <c r="B59" i="41"/>
  <c r="G58" i="41"/>
  <c r="H58" i="41" s="1"/>
  <c r="B58" i="41"/>
  <c r="G57" i="41"/>
  <c r="H57" i="41" s="1"/>
  <c r="B57" i="41"/>
  <c r="G56" i="41"/>
  <c r="H56" i="41" s="1"/>
  <c r="D56" i="41"/>
  <c r="I56" i="41" s="1"/>
  <c r="B56" i="41"/>
  <c r="G55" i="41"/>
  <c r="H55" i="41" s="1"/>
  <c r="B55" i="41"/>
  <c r="G54" i="41"/>
  <c r="H54" i="41" s="1"/>
  <c r="B54" i="41"/>
  <c r="G53" i="41"/>
  <c r="H53" i="41" s="1"/>
  <c r="B53" i="41"/>
  <c r="G52" i="41"/>
  <c r="H52" i="41" s="1"/>
  <c r="B52" i="41"/>
  <c r="G51" i="41"/>
  <c r="H51" i="41" s="1"/>
  <c r="B51" i="41"/>
  <c r="G50" i="41"/>
  <c r="H50" i="41" s="1"/>
  <c r="B50" i="41"/>
  <c r="G49" i="41"/>
  <c r="H49" i="41" s="1"/>
  <c r="B49" i="41"/>
  <c r="G48" i="41"/>
  <c r="H48" i="41" s="1"/>
  <c r="D48" i="41"/>
  <c r="I48" i="41" s="1"/>
  <c r="B48" i="41"/>
  <c r="G47" i="41"/>
  <c r="H47" i="41" s="1"/>
  <c r="B47" i="41"/>
  <c r="G46" i="41"/>
  <c r="H46" i="41" s="1"/>
  <c r="B46" i="41"/>
  <c r="G45" i="41"/>
  <c r="H45" i="41" s="1"/>
  <c r="B45" i="41"/>
  <c r="G44" i="41"/>
  <c r="H44" i="41" s="1"/>
  <c r="B44" i="41"/>
  <c r="G43" i="41"/>
  <c r="H43" i="41" s="1"/>
  <c r="B43" i="41"/>
  <c r="G42" i="41"/>
  <c r="H42" i="41" s="1"/>
  <c r="B42" i="41"/>
  <c r="G41" i="41"/>
  <c r="H41" i="41" s="1"/>
  <c r="B41" i="41"/>
  <c r="G16" i="41"/>
  <c r="H16" i="41" s="1"/>
  <c r="D16" i="41"/>
  <c r="I16" i="41" s="1"/>
  <c r="G15" i="41"/>
  <c r="H15" i="41" s="1"/>
  <c r="G14" i="41"/>
  <c r="H14" i="41" s="1"/>
  <c r="G13" i="41"/>
  <c r="H13" i="41" s="1"/>
  <c r="G12" i="41"/>
  <c r="H12" i="41" s="1"/>
  <c r="G11" i="41"/>
  <c r="H11" i="41" s="1"/>
  <c r="G10" i="41"/>
  <c r="H10" i="41" s="1"/>
  <c r="A9" i="41"/>
  <c r="A2" i="41"/>
  <c r="D43" i="40"/>
  <c r="J43" i="40" s="1"/>
  <c r="B43" i="40"/>
  <c r="B42" i="40"/>
  <c r="B41" i="40"/>
  <c r="B40" i="40"/>
  <c r="B39" i="40"/>
  <c r="D38" i="40"/>
  <c r="J38" i="40" s="1"/>
  <c r="B38" i="40"/>
  <c r="B37" i="40"/>
  <c r="B36" i="40"/>
  <c r="B35" i="40"/>
  <c r="B34" i="40"/>
  <c r="D33" i="40"/>
  <c r="J33" i="40" s="1"/>
  <c r="B33" i="40"/>
  <c r="B32" i="40"/>
  <c r="B31" i="40"/>
  <c r="B30" i="40"/>
  <c r="B29" i="40"/>
  <c r="D13" i="40"/>
  <c r="J13" i="40" s="1"/>
  <c r="K13" i="40" s="1"/>
  <c r="A9" i="40"/>
  <c r="A2" i="40"/>
  <c r="H16" i="43" l="1"/>
  <c r="J16" i="41"/>
  <c r="J15" i="44"/>
  <c r="J50" i="44"/>
  <c r="H56" i="43"/>
  <c r="H64" i="43"/>
  <c r="H48" i="43"/>
  <c r="H13" i="42"/>
  <c r="J64" i="41"/>
  <c r="K38" i="40"/>
  <c r="K43" i="40"/>
  <c r="J72" i="41"/>
  <c r="J48" i="41"/>
  <c r="K33" i="40"/>
  <c r="H48" i="42"/>
  <c r="J56" i="41"/>
  <c r="H33" i="42"/>
  <c r="H43" i="42"/>
  <c r="H72" i="43"/>
  <c r="J64" i="44"/>
  <c r="J57" i="44"/>
  <c r="H38" i="42"/>
  <c r="J43" i="44"/>
  <c r="G9" i="22"/>
  <c r="F10" i="22"/>
  <c r="G10" i="22" s="1"/>
  <c r="F11" i="22"/>
  <c r="G11" i="22" s="1"/>
  <c r="F12" i="22"/>
  <c r="G12" i="22" s="1"/>
  <c r="G13" i="22"/>
  <c r="F14" i="22"/>
  <c r="G14" i="22" s="1"/>
  <c r="D14" i="22"/>
  <c r="H14" i="22" s="1"/>
  <c r="F33" i="22"/>
  <c r="G33" i="22" s="1"/>
  <c r="F34" i="22"/>
  <c r="G34" i="22" s="1"/>
  <c r="F35" i="22"/>
  <c r="G35" i="22" s="1"/>
  <c r="F36" i="22"/>
  <c r="G36" i="22" s="1"/>
  <c r="F37" i="22"/>
  <c r="G37" i="22" s="1"/>
  <c r="F38" i="22"/>
  <c r="G38" i="22" s="1"/>
  <c r="D38" i="22"/>
  <c r="H38" i="22" s="1"/>
  <c r="F39" i="22"/>
  <c r="G39" i="22" s="1"/>
  <c r="F40" i="22"/>
  <c r="G40" i="22" s="1"/>
  <c r="F41" i="22"/>
  <c r="G41" i="22" s="1"/>
  <c r="F42" i="22"/>
  <c r="G42" i="22" s="1"/>
  <c r="F43" i="22"/>
  <c r="G43" i="22" s="1"/>
  <c r="F44" i="22"/>
  <c r="G44" i="22" s="1"/>
  <c r="D44" i="22"/>
  <c r="H44" i="22" s="1"/>
  <c r="F45" i="22"/>
  <c r="G45" i="22" s="1"/>
  <c r="F46" i="22"/>
  <c r="G46" i="22" s="1"/>
  <c r="F47" i="22"/>
  <c r="G47" i="22" s="1"/>
  <c r="F48" i="22"/>
  <c r="G48" i="22" s="1"/>
  <c r="F49" i="22"/>
  <c r="G49" i="22" s="1"/>
  <c r="F50" i="22"/>
  <c r="G50" i="22" s="1"/>
  <c r="D50" i="22"/>
  <c r="H50" i="22" s="1"/>
  <c r="F51" i="22"/>
  <c r="G51" i="22" s="1"/>
  <c r="F52" i="22"/>
  <c r="G52" i="22" s="1"/>
  <c r="F53" i="22"/>
  <c r="G53" i="22" s="1"/>
  <c r="F54" i="22"/>
  <c r="G54" i="22" s="1"/>
  <c r="F55" i="22"/>
  <c r="G55" i="22" s="1"/>
  <c r="F56" i="22"/>
  <c r="G56" i="22" s="1"/>
  <c r="D56" i="22"/>
  <c r="H56" i="22" s="1"/>
  <c r="F10" i="38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A9" i="39"/>
  <c r="A16" i="39" s="1"/>
  <c r="A22" i="39" s="1"/>
  <c r="G57" i="39"/>
  <c r="H57" i="39" s="1"/>
  <c r="B57" i="39"/>
  <c r="G56" i="39"/>
  <c r="H56" i="39" s="1"/>
  <c r="B56" i="39"/>
  <c r="G55" i="39"/>
  <c r="H55" i="39" s="1"/>
  <c r="B55" i="39"/>
  <c r="G54" i="39"/>
  <c r="H54" i="39" s="1"/>
  <c r="B54" i="39"/>
  <c r="G53" i="39"/>
  <c r="H53" i="39" s="1"/>
  <c r="B53" i="39"/>
  <c r="G52" i="39"/>
  <c r="H52" i="39" s="1"/>
  <c r="B52" i="39"/>
  <c r="G51" i="39"/>
  <c r="H51" i="39" s="1"/>
  <c r="B51" i="39"/>
  <c r="G50" i="39"/>
  <c r="H50" i="39" s="1"/>
  <c r="B50" i="39"/>
  <c r="G49" i="39"/>
  <c r="H49" i="39" s="1"/>
  <c r="B49" i="39"/>
  <c r="G48" i="39"/>
  <c r="H48" i="39" s="1"/>
  <c r="B48" i="39"/>
  <c r="G47" i="39"/>
  <c r="H47" i="39" s="1"/>
  <c r="B47" i="39"/>
  <c r="G46" i="39"/>
  <c r="H46" i="39" s="1"/>
  <c r="B46" i="39"/>
  <c r="G45" i="39"/>
  <c r="H45" i="39" s="1"/>
  <c r="B45" i="39"/>
  <c r="G44" i="39"/>
  <c r="H44" i="39" s="1"/>
  <c r="B44" i="39"/>
  <c r="G43" i="39"/>
  <c r="H43" i="39" s="1"/>
  <c r="B43" i="39"/>
  <c r="G42" i="39"/>
  <c r="H42" i="39" s="1"/>
  <c r="B42" i="39"/>
  <c r="G41" i="39"/>
  <c r="H41" i="39" s="1"/>
  <c r="B41" i="39"/>
  <c r="G40" i="39"/>
  <c r="H40" i="39" s="1"/>
  <c r="B40" i="39"/>
  <c r="G39" i="39"/>
  <c r="H39" i="39" s="1"/>
  <c r="B39" i="39"/>
  <c r="G38" i="39"/>
  <c r="H38" i="39" s="1"/>
  <c r="B38" i="39"/>
  <c r="G37" i="39"/>
  <c r="H37" i="39" s="1"/>
  <c r="B37" i="39"/>
  <c r="G36" i="39"/>
  <c r="H36" i="39" s="1"/>
  <c r="B36" i="39"/>
  <c r="G35" i="39"/>
  <c r="H35" i="39" s="1"/>
  <c r="B35" i="39"/>
  <c r="G34" i="39"/>
  <c r="H34" i="39" s="1"/>
  <c r="B34" i="39"/>
  <c r="A9" i="22"/>
  <c r="A2" i="22"/>
  <c r="A2" i="39"/>
  <c r="G14" i="39"/>
  <c r="H14" i="39" s="1"/>
  <c r="G13" i="39"/>
  <c r="H13" i="39" s="1"/>
  <c r="G12" i="39"/>
  <c r="H12" i="39" s="1"/>
  <c r="G11" i="39"/>
  <c r="H11" i="39" s="1"/>
  <c r="G10" i="39"/>
  <c r="H10" i="39" s="1"/>
  <c r="G9" i="39"/>
  <c r="H9" i="39" s="1"/>
  <c r="F10" i="1"/>
  <c r="J81" i="41" l="1"/>
  <c r="H81" i="43"/>
  <c r="I14" i="22"/>
  <c r="J72" i="44"/>
  <c r="H54" i="42"/>
  <c r="K54" i="40"/>
  <c r="H64" i="39"/>
  <c r="I38" i="22"/>
  <c r="I50" i="22"/>
  <c r="I56" i="22"/>
  <c r="I44" i="22"/>
  <c r="A33" i="22"/>
  <c r="A41" i="41"/>
  <c r="A29" i="40"/>
  <c r="A41" i="43"/>
  <c r="A37" i="44"/>
  <c r="A29" i="42"/>
  <c r="A34" i="39"/>
  <c r="I63" i="22" l="1"/>
  <c r="A44" i="44"/>
  <c r="A49" i="43"/>
  <c r="A49" i="41"/>
  <c r="A34" i="42"/>
  <c r="A34" i="40"/>
  <c r="A39" i="22"/>
  <c r="A40" i="39"/>
  <c r="A44" i="40" l="1"/>
  <c r="A44" i="42"/>
  <c r="A58" i="44"/>
  <c r="A65" i="43"/>
  <c r="A65" i="41"/>
  <c r="A52" i="39"/>
  <c r="A51" i="22"/>
  <c r="A51" i="44"/>
  <c r="A39" i="40"/>
  <c r="A57" i="43"/>
  <c r="A57" i="41"/>
  <c r="A39" i="42"/>
  <c r="A45" i="22"/>
  <c r="A46" i="39"/>
  <c r="A73" i="43" l="1"/>
  <c r="A73" i="41"/>
  <c r="A49" i="42"/>
  <c r="A65" i="44"/>
  <c r="A49" i="40"/>
  <c r="A58" i="39"/>
  <c r="A57" i="22"/>
</calcChain>
</file>

<file path=xl/sharedStrings.xml><?xml version="1.0" encoding="utf-8"?>
<sst xmlns="http://schemas.openxmlformats.org/spreadsheetml/2006/main" count="407" uniqueCount="66">
  <si>
    <t>7th - 8th</t>
  </si>
  <si>
    <t>Date</t>
  </si>
  <si>
    <t>TOTAL</t>
  </si>
  <si>
    <t>NAME:</t>
  </si>
  <si>
    <t>TOTALS</t>
  </si>
  <si>
    <t>Period</t>
  </si>
  <si>
    <t>Last Name, First Name</t>
  </si>
  <si>
    <t>9 - 12</t>
  </si>
  <si>
    <t>Daily</t>
  </si>
  <si>
    <t>Daily Total</t>
  </si>
  <si>
    <t>Pay-Out</t>
  </si>
  <si>
    <t>DISTRICT SIZE GOAL</t>
  </si>
  <si>
    <t>42 or More</t>
  </si>
  <si>
    <t>Employee Signature</t>
  </si>
  <si>
    <t>Emp. ID #</t>
  </si>
  <si>
    <t>Varies</t>
  </si>
  <si>
    <t>Based on # of Periods (Overages begin at 191 for five periods)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</si>
  <si>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</si>
  <si>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</si>
  <si>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</si>
  <si>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</si>
  <si>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</si>
  <si>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</si>
  <si>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31 or More</t>
  </si>
  <si>
    <t>37 or More</t>
  </si>
  <si>
    <t>Based on # of Periods (Overages begin at 195 for six periods)</t>
  </si>
  <si>
    <t>26 or More</t>
  </si>
  <si>
    <t>Based on # of Periods (Overages begin at 155 for seven periods)</t>
  </si>
  <si>
    <t>41 or More</t>
  </si>
  <si>
    <t>Based on # of Periods (Overages begin at 163 for five periods)</t>
  </si>
  <si>
    <t>6th - 8th</t>
  </si>
  <si>
    <t>Based on # of Periods (Overages begin at 170 for six periods)</t>
  </si>
  <si>
    <t>29 or More</t>
  </si>
  <si>
    <t>33 or More</t>
  </si>
  <si>
    <t>0</t>
  </si>
  <si>
    <t>Administrator/Supervisor signature</t>
  </si>
  <si>
    <t>CLASS SIZE OVERAGE CLAIM SHEET: 4-6 SELF CONTAINED</t>
  </si>
  <si>
    <t>CLASS SIZE OVERAGE CLAIM SHEET: 9 - 12 FULL TIME (1 FTE)</t>
  </si>
  <si>
    <t>CLASS SIZE OVERAGE CLAIM SHEET: 9 - 12 LESS THAN OR GREATER THAN FULL TIME (NOT 1 FTE)</t>
  </si>
  <si>
    <t>CLASS SIZE OVERAGE CLAIM SHEET: 9 - 12 (MUSIC &amp; PE)</t>
  </si>
  <si>
    <t>CLASS SIZE OVERAGE CLAIM SHEET: 9 - 12 (MUSIC &amp; PE) NOT 1 FTE</t>
  </si>
  <si>
    <t>CLASS SIZE OVERAGE CLAIM SHEET: DISCOVERY HIGH SCHOOL</t>
  </si>
  <si>
    <t xml:space="preserve"> CLASS SIZE OVERAGE CLAIM SHEET: 1-3 SELF CONTAINED</t>
  </si>
  <si>
    <t xml:space="preserve">   01-0000-0-1103-000-1110-1000-000-108</t>
  </si>
  <si>
    <t>CLASS SIZE OVERAGE CLAIM SHEET: NMS ONLY GRADES 6 - 8  FULL TIME (1 FTE)</t>
  </si>
  <si>
    <t>CLASS SIZE OVERAGE CLAIM SHEET: 7-8 (All FTE's)</t>
  </si>
  <si>
    <t>CLASS SIZE OVERAGE CLAIM SHEET: 7-8 MUSIC &amp; PE (All FTE's)</t>
  </si>
  <si>
    <t>Based on # of Periods (Overages begin at 201 for six periods)</t>
  </si>
  <si>
    <t xml:space="preserve"> CLASS SIZE OVERAGE CLAIM SHEET: K SELF CONTAINED</t>
  </si>
  <si>
    <t xml:space="preserve"> CLASS SIZE OVERAGE CLAIM SHEET: TK SELF CONTAINED</t>
  </si>
  <si>
    <t>25 or More</t>
  </si>
  <si>
    <t>36 or More</t>
  </si>
  <si>
    <t>CLASS SIZE OVERAGE CLAIM SHEET: NMS 6 - 8 MUSIC &amp; PE LESS THAN OR GREATER THAN FULL TIME (NOT 1 FTE)</t>
  </si>
  <si>
    <t>Based on # of Periods (Overages begin at 241 for six periods)</t>
  </si>
  <si>
    <t>CLASS SIZE OVERAGE CLAIM SHEET: NMS 6 - 8  LESS THAN OR GREATER THAN FULL TIME (NOT 1 FTE)</t>
  </si>
  <si>
    <t>CLASS SIZE OVERAGE CLAIM SHEET: PVS BLOCK CLASS FULL TIME (1 FTE)</t>
  </si>
  <si>
    <t>Based on # of Periods (Overages begin at 161 for 3 block periods over 2 days)</t>
  </si>
  <si>
    <t>A Day</t>
  </si>
  <si>
    <t xml:space="preserve">B Day </t>
  </si>
  <si>
    <t>Based on # of Periods (Overages begin at 201 for 3 block periods over 2 days)</t>
  </si>
  <si>
    <t>CLASS SIZE OVERAGE CLAIM SHEET: PVS BLOCK CLASS FULL TIME PE (1 FTE)</t>
  </si>
  <si>
    <t>2023-24</t>
  </si>
  <si>
    <t>August 21st - August 31st</t>
  </si>
  <si>
    <t>40 or More</t>
  </si>
  <si>
    <t>Based on # of Periods (Overages begin at 211 for six periods)</t>
  </si>
  <si>
    <t>Based on # of Periods (Overages begin at 229 for 6 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</si>
</sst>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9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0" fillId="0" borderId="0" xfId="0" applyFill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41" fontId="8" fillId="3" borderId="1" xfId="0" applyNumberFormat="1" applyFont="1" applyFill="1" applyBorder="1" applyAlignment="1" applyProtection="1">
      <alignment horizontal="center"/>
      <protection locked="0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0" fontId="2" fillId="0" borderId="0" xfId="0" applyFont="1" applyAlignment="1" applyProtection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1" fontId="0" fillId="0" borderId="3" xfId="0" applyNumberFormat="1" applyFill="1" applyBorder="1" applyAlignment="1" applyProtection="1"/>
    <xf numFmtId="0" fontId="11" fillId="0" borderId="0" xfId="0" applyFont="1" applyAlignment="1" applyProtection="1">
      <alignment horizontal="center"/>
    </xf>
    <xf numFmtId="49" fontId="10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6" fontId="0" fillId="0" borderId="0" xfId="0" applyNumberFormat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13" fillId="0" borderId="6" xfId="0" applyNumberFormat="1" applyFont="1" applyBorder="1" applyAlignment="1" applyProtection="1">
      <protection locked="0"/>
    </xf>
    <xf numFmtId="16" fontId="2" fillId="0" borderId="0" xfId="0" applyNumberFormat="1" applyFont="1" applyAlignment="1" applyProtection="1">
      <alignment horizontal="center" wrapText="1"/>
    </xf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8" fillId="3" borderId="0" xfId="0" applyNumberFormat="1" applyFont="1" applyFill="1" applyProtection="1">
      <protection locked="0"/>
    </xf>
    <xf numFmtId="49" fontId="0" fillId="0" borderId="0" xfId="0" applyNumberForma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49" fontId="7" fillId="2" borderId="0" xfId="0" applyNumberFormat="1" applyFont="1" applyFill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49" fontId="8" fillId="3" borderId="1" xfId="0" quotePrefix="1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42" fontId="0" fillId="0" borderId="0" xfId="0" applyNumberFormat="1" applyFill="1" applyAlignment="1" applyProtection="1">
      <alignment wrapText="1"/>
    </xf>
    <xf numFmtId="42" fontId="4" fillId="0" borderId="0" xfId="0" applyNumberFormat="1" applyFont="1" applyFill="1" applyAlignment="1" applyProtection="1">
      <alignment wrapText="1"/>
    </xf>
    <xf numFmtId="0" fontId="0" fillId="3" borderId="3" xfId="0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</xf>
    <xf numFmtId="0" fontId="0" fillId="2" borderId="7" xfId="0" applyFill="1" applyBorder="1" applyAlignment="1" applyProtection="1">
      <alignment wrapText="1"/>
    </xf>
    <xf numFmtId="42" fontId="0" fillId="2" borderId="7" xfId="0" applyNumberFormat="1" applyFill="1" applyBorder="1" applyAlignment="1" applyProtection="1">
      <alignment wrapText="1"/>
    </xf>
    <xf numFmtId="42" fontId="4" fillId="2" borderId="7" xfId="0" applyNumberFormat="1" applyFont="1" applyFill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wrapText="1"/>
    </xf>
    <xf numFmtId="42" fontId="5" fillId="2" borderId="7" xfId="0" applyNumberFormat="1" applyFont="1" applyFill="1" applyBorder="1" applyProtection="1"/>
    <xf numFmtId="42" fontId="4" fillId="2" borderId="7" xfId="0" applyNumberFormat="1" applyFont="1" applyFill="1" applyBorder="1" applyProtection="1"/>
    <xf numFmtId="0" fontId="2" fillId="2" borderId="7" xfId="0" applyFont="1" applyFill="1" applyBorder="1" applyAlignment="1" applyProtection="1">
      <alignment horizontal="left" wrapText="1"/>
    </xf>
    <xf numFmtId="42" fontId="0" fillId="2" borderId="7" xfId="0" applyNumberFormat="1" applyFill="1" applyBorder="1" applyProtection="1"/>
    <xf numFmtId="0" fontId="3" fillId="2" borderId="7" xfId="0" applyFont="1" applyFill="1" applyBorder="1" applyProtection="1"/>
    <xf numFmtId="49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42" fontId="0" fillId="0" borderId="0" xfId="0" applyNumberFormat="1" applyFill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3" borderId="0" xfId="0" applyFont="1" applyFill="1" applyAlignment="1" applyProtection="1">
      <protection locked="0"/>
    </xf>
    <xf numFmtId="16" fontId="2" fillId="0" borderId="0" xfId="0" applyNumberFormat="1" applyFont="1" applyAlignment="1" applyProtection="1">
      <alignment wrapText="1"/>
    </xf>
    <xf numFmtId="0" fontId="2" fillId="2" borderId="0" xfId="0" applyFont="1" applyFill="1" applyAlignment="1" applyProtection="1"/>
    <xf numFmtId="14" fontId="0" fillId="0" borderId="0" xfId="0" applyNumberFormat="1" applyAlignment="1" applyProtection="1"/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3" fillId="2" borderId="7" xfId="0" applyFont="1" applyFill="1" applyBorder="1" applyAlignment="1" applyProtection="1"/>
    <xf numFmtId="0" fontId="12" fillId="0" borderId="0" xfId="0" applyFont="1" applyAlignment="1" applyProtection="1"/>
    <xf numFmtId="0" fontId="2" fillId="0" borderId="0" xfId="0" applyFont="1" applyAlignment="1" applyProtection="1"/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SDSTORAGE\shares$\BUSINESS%20SERVICES\PAYROLL\Excess%20Class%20Size%20Workbooks\General%20Education\2022-2023\Completed\8.22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August/Grades%207-8%20PE-MUSIC%20-%20A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TK"/>
      <sheetName val="Grade K"/>
      <sheetName val="Grades 1-3"/>
      <sheetName val="Grades 4-6"/>
      <sheetName val="Grades 7-8  All FTE "/>
      <sheetName val="Grades 7-8 PE-MUSIC  All FTE's"/>
      <sheetName val="Paso Block Classes 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 refreshError="1"/>
      <sheetData sheetId="1" refreshError="1">
        <row r="13">
          <cell r="A13">
            <v>44797</v>
          </cell>
        </row>
        <row r="34">
          <cell r="A34" t="str">
            <v xml:space="preserve">   01-0000-0-1103-000-1110-1000-000-108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7-8 PE-MUSIC  All FTE's"/>
    </sheetNames>
    <sheetDataSet>
      <sheetData sheetId="0">
        <row r="6">
          <cell r="C6">
            <v>40</v>
          </cell>
          <cell r="G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5"/>
  <sheetViews>
    <sheetView zoomScaleNormal="100" zoomScaleSheetLayoutView="100" workbookViewId="0">
      <pane ySplit="9" topLeftCell="A10" activePane="bottomLeft" state="frozen"/>
      <selection activeCell="A7" sqref="A7"/>
      <selection pane="bottomLeft" activeCell="K37" sqref="K37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6" t="s">
        <v>61</v>
      </c>
      <c r="B1" s="112" t="s">
        <v>49</v>
      </c>
      <c r="C1" s="112"/>
      <c r="D1" s="112"/>
      <c r="E1" s="112"/>
      <c r="F1" s="112"/>
    </row>
    <row r="2" spans="1:6" ht="16.5" thickBot="1" x14ac:dyDescent="0.3">
      <c r="A2" s="138" t="s">
        <v>62</v>
      </c>
      <c r="B2" s="138"/>
      <c r="C2" s="138"/>
      <c r="D2" s="138"/>
      <c r="E2" s="138"/>
      <c r="F2" s="138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50</v>
      </c>
      <c r="F6" s="2"/>
    </row>
    <row r="7" spans="1:6" s="40" customFormat="1" x14ac:dyDescent="0.25">
      <c r="A7" s="2"/>
      <c r="B7" s="2">
        <v>24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ht="14.25" customHeight="1" x14ac:dyDescent="0.25">
      <c r="A10" s="65"/>
      <c r="B10" s="66"/>
      <c r="C10" s="66"/>
      <c r="D10" s="66"/>
      <c r="E10" s="66"/>
      <c r="F10" s="65"/>
    </row>
    <row r="11" spans="1:6" x14ac:dyDescent="0.25">
      <c r="A11" s="18">
        <v>45159</v>
      </c>
      <c r="B11" s="23"/>
      <c r="C11" s="1"/>
      <c r="D11" s="14"/>
      <c r="E11" s="14">
        <f>IF(B11&gt;$B$7,(B11-$B$7)*$E$7,0)</f>
        <v>0</v>
      </c>
      <c r="F11" s="15">
        <f t="shared" ref="F11:F15" si="0">D11+E11</f>
        <v>0</v>
      </c>
    </row>
    <row r="12" spans="1:6" x14ac:dyDescent="0.25">
      <c r="A12" s="18">
        <f>A11+1</f>
        <v>45160</v>
      </c>
      <c r="B12" s="23"/>
      <c r="C12" s="1"/>
      <c r="D12" s="14"/>
      <c r="E12" s="14">
        <f t="shared" ref="E12:E15" si="1">IF(B12&gt;$B$7,(B12-$B$7)*$E$7,0)</f>
        <v>0</v>
      </c>
      <c r="F12" s="15">
        <f t="shared" si="0"/>
        <v>0</v>
      </c>
    </row>
    <row r="13" spans="1:6" x14ac:dyDescent="0.25">
      <c r="A13" s="18">
        <f t="shared" ref="A13:A19" si="2">A12+1</f>
        <v>45161</v>
      </c>
      <c r="B13" s="23"/>
      <c r="C13" s="1"/>
      <c r="D13" s="14"/>
      <c r="E13" s="14">
        <f t="shared" si="1"/>
        <v>0</v>
      </c>
      <c r="F13" s="15">
        <f t="shared" si="0"/>
        <v>0</v>
      </c>
    </row>
    <row r="14" spans="1:6" x14ac:dyDescent="0.25">
      <c r="A14" s="18">
        <f t="shared" si="2"/>
        <v>45162</v>
      </c>
      <c r="B14" s="23"/>
      <c r="C14" s="1"/>
      <c r="D14" s="14"/>
      <c r="E14" s="14">
        <f t="shared" si="1"/>
        <v>0</v>
      </c>
      <c r="F14" s="15">
        <f t="shared" si="0"/>
        <v>0</v>
      </c>
    </row>
    <row r="15" spans="1:6" x14ac:dyDescent="0.25">
      <c r="A15" s="18">
        <f t="shared" si="2"/>
        <v>45163</v>
      </c>
      <c r="B15" s="23"/>
      <c r="C15" s="1"/>
      <c r="D15" s="14"/>
      <c r="E15" s="14">
        <f t="shared" si="1"/>
        <v>0</v>
      </c>
      <c r="F15" s="15">
        <f t="shared" si="0"/>
        <v>0</v>
      </c>
    </row>
    <row r="16" spans="1:6" x14ac:dyDescent="0.25">
      <c r="A16" s="18">
        <f>A15+3</f>
        <v>45166</v>
      </c>
      <c r="B16" s="23"/>
      <c r="C16" s="1"/>
      <c r="D16" s="14"/>
      <c r="E16" s="14">
        <f t="shared" ref="E16:E19" si="3">IF(B16&gt;$B$7,(B16-$B$7)*$E$7,0)</f>
        <v>0</v>
      </c>
      <c r="F16" s="15">
        <f t="shared" ref="F16:F19" si="4">D16+E16</f>
        <v>0</v>
      </c>
    </row>
    <row r="17" spans="1:6" x14ac:dyDescent="0.25">
      <c r="A17" s="18">
        <f>A16+1</f>
        <v>45167</v>
      </c>
      <c r="B17" s="23"/>
      <c r="C17" s="1"/>
      <c r="D17" s="14"/>
      <c r="E17" s="14">
        <f t="shared" si="3"/>
        <v>0</v>
      </c>
      <c r="F17" s="15">
        <f t="shared" si="4"/>
        <v>0</v>
      </c>
    </row>
    <row r="18" spans="1:6" x14ac:dyDescent="0.25">
      <c r="A18" s="18">
        <f t="shared" si="2"/>
        <v>45168</v>
      </c>
      <c r="B18" s="23"/>
      <c r="C18" s="1"/>
      <c r="D18" s="14"/>
      <c r="E18" s="14">
        <f t="shared" si="3"/>
        <v>0</v>
      </c>
      <c r="F18" s="15">
        <f t="shared" si="4"/>
        <v>0</v>
      </c>
    </row>
    <row r="19" spans="1:6" x14ac:dyDescent="0.25">
      <c r="A19" s="18">
        <f t="shared" si="2"/>
        <v>45169</v>
      </c>
      <c r="B19" s="96"/>
      <c r="C19" s="1"/>
      <c r="D19" s="14"/>
      <c r="E19" s="14">
        <f t="shared" si="3"/>
        <v>0</v>
      </c>
      <c r="F19" s="15">
        <f t="shared" si="4"/>
        <v>0</v>
      </c>
    </row>
    <row r="20" spans="1:6" s="40" customFormat="1" ht="19.5" thickBot="1" x14ac:dyDescent="0.35">
      <c r="A20" s="97" t="s">
        <v>2</v>
      </c>
      <c r="B20" s="98"/>
      <c r="C20" s="98"/>
      <c r="D20" s="99"/>
      <c r="E20" s="99"/>
      <c r="F20" s="100">
        <f>SUM(F11:F19)</f>
        <v>0</v>
      </c>
    </row>
    <row r="21" spans="1:6" ht="8.1" customHeight="1" thickTop="1" x14ac:dyDescent="0.25">
      <c r="A21" s="16"/>
      <c r="B21" s="1"/>
      <c r="C21" s="1"/>
      <c r="D21" s="1"/>
      <c r="E21" s="1"/>
      <c r="F21" s="1"/>
    </row>
    <row r="22" spans="1:6" x14ac:dyDescent="0.25">
      <c r="A22" s="57" t="s">
        <v>19</v>
      </c>
      <c r="B22" s="1"/>
      <c r="C22" s="1"/>
      <c r="D22" s="1"/>
      <c r="E22" s="1"/>
      <c r="F22" s="1"/>
    </row>
    <row r="23" spans="1:6" ht="8.1" customHeight="1" x14ac:dyDescent="0.25">
      <c r="A23" s="16"/>
      <c r="B23" s="1"/>
      <c r="C23" s="1"/>
      <c r="D23" s="1"/>
      <c r="E23" s="1"/>
      <c r="F23" s="1"/>
    </row>
    <row r="24" spans="1:6" x14ac:dyDescent="0.25">
      <c r="A24" s="58" t="s">
        <v>21</v>
      </c>
      <c r="B24" s="1"/>
      <c r="C24" s="1"/>
      <c r="D24" s="1"/>
      <c r="E24" s="1"/>
      <c r="F24" s="1"/>
    </row>
    <row r="25" spans="1:6" x14ac:dyDescent="0.25">
      <c r="A25" s="59" t="s">
        <v>22</v>
      </c>
      <c r="B25" s="1"/>
      <c r="C25" s="1"/>
      <c r="D25" s="1"/>
      <c r="E25" s="1"/>
      <c r="F25" s="1"/>
    </row>
    <row r="26" spans="1:6" ht="9.9499999999999993" customHeight="1" x14ac:dyDescent="0.25"/>
    <row r="27" spans="1:6" x14ac:dyDescent="0.25">
      <c r="A27" s="32"/>
      <c r="B27" s="33"/>
      <c r="C27" s="34"/>
    </row>
    <row r="28" spans="1:6" x14ac:dyDescent="0.25">
      <c r="A28" s="44" t="s">
        <v>13</v>
      </c>
      <c r="B28" s="45"/>
      <c r="C28" s="46"/>
      <c r="D28" s="30"/>
      <c r="E28" s="47" t="s">
        <v>1</v>
      </c>
      <c r="F28" s="47"/>
    </row>
    <row r="29" spans="1:6" ht="9.9499999999999993" customHeight="1" x14ac:dyDescent="0.25"/>
    <row r="30" spans="1:6" x14ac:dyDescent="0.25">
      <c r="A30" s="48"/>
      <c r="B30" s="49"/>
      <c r="C30" s="50"/>
      <c r="E30" s="51"/>
      <c r="F30" s="51"/>
    </row>
    <row r="31" spans="1:6" s="30" customFormat="1" ht="17.25" x14ac:dyDescent="0.25">
      <c r="A31" s="44" t="s">
        <v>35</v>
      </c>
      <c r="B31" s="67"/>
      <c r="C31" s="67"/>
      <c r="E31" s="30" t="s">
        <v>1</v>
      </c>
    </row>
    <row r="32" spans="1:6" x14ac:dyDescent="0.25">
      <c r="A32" s="53"/>
      <c r="B32" s="54"/>
      <c r="C32" s="55"/>
      <c r="D32" s="30"/>
      <c r="E32" s="30"/>
      <c r="F32" s="30"/>
    </row>
    <row r="33" spans="1:6" ht="8.1" customHeight="1" x14ac:dyDescent="0.25">
      <c r="A33" s="32"/>
    </row>
    <row r="34" spans="1:6" x14ac:dyDescent="0.25">
      <c r="A34" s="31" t="s">
        <v>20</v>
      </c>
    </row>
    <row r="35" spans="1:6" ht="18.75" x14ac:dyDescent="0.3">
      <c r="A35" s="139" t="s">
        <v>43</v>
      </c>
      <c r="B35" s="139"/>
      <c r="C35" s="139"/>
      <c r="D35" s="139"/>
      <c r="E35" s="139"/>
      <c r="F35" s="139"/>
    </row>
  </sheetData>
  <sheetProtection algorithmName="SHA-512" hashValue="sQ4UtrywIvvc0PomNVjBLmbKAXaUnTcDm0zMErEXm5tB3R00qmH8RyO1PWV/pNUEi1mAkvX7Vh7XpmAoVnF56w==" saltValue="yOJiNxVAjuJuXMnrzw1TRw==" spinCount="100000" sheet="1" objects="1" scenarios="1"/>
  <mergeCells count="2">
    <mergeCell ref="A2:F2"/>
    <mergeCell ref="A35:F35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8"/>
  <sheetViews>
    <sheetView zoomScaleNormal="100" zoomScaleSheetLayoutView="100" workbookViewId="0">
      <selection activeCell="I63" sqref="I63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9" s="30" customFormat="1" ht="15.75" x14ac:dyDescent="0.25">
      <c r="A1" s="115" t="str">
        <f>'Grades 4-6'!A1</f>
        <v>2023-24</v>
      </c>
      <c r="B1" s="112" t="s">
        <v>44</v>
      </c>
      <c r="C1" s="112"/>
      <c r="D1" s="112"/>
      <c r="E1" s="112"/>
      <c r="F1" s="112"/>
      <c r="G1" s="112"/>
      <c r="H1" s="112"/>
      <c r="I1" s="112"/>
    </row>
    <row r="2" spans="1:9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  <c r="I2" s="140"/>
    </row>
    <row r="3" spans="1:9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9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9" s="40" customFormat="1" ht="30" x14ac:dyDescent="0.25">
      <c r="A5" s="2"/>
      <c r="B5" s="3"/>
      <c r="C5" s="141" t="s">
        <v>11</v>
      </c>
      <c r="D5" s="141"/>
      <c r="E5" s="24"/>
      <c r="F5" s="114" t="s">
        <v>63</v>
      </c>
      <c r="G5" s="141" t="s">
        <v>47</v>
      </c>
      <c r="H5" s="141"/>
      <c r="I5" s="141"/>
    </row>
    <row r="6" spans="1:9" s="40" customFormat="1" x14ac:dyDescent="0.25">
      <c r="A6" s="68" t="s">
        <v>30</v>
      </c>
      <c r="B6" s="7"/>
      <c r="C6" s="114">
        <v>40</v>
      </c>
      <c r="D6" s="8">
        <v>200</v>
      </c>
      <c r="E6" s="24"/>
      <c r="F6" s="9">
        <v>3</v>
      </c>
      <c r="G6" s="4"/>
      <c r="H6" s="9">
        <v>3</v>
      </c>
      <c r="I6" s="5"/>
    </row>
    <row r="7" spans="1:9" ht="17.100000000000001" customHeight="1" x14ac:dyDescent="0.25">
      <c r="A7" s="10"/>
      <c r="B7" s="11"/>
      <c r="C7" s="11" t="s">
        <v>17</v>
      </c>
      <c r="D7" s="11"/>
      <c r="E7" s="142"/>
      <c r="F7" s="12"/>
      <c r="G7" s="10"/>
      <c r="H7" s="10"/>
      <c r="I7" s="10"/>
    </row>
    <row r="8" spans="1:9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42"/>
      <c r="F8" s="12"/>
      <c r="G8" s="10" t="s">
        <v>5</v>
      </c>
      <c r="H8" s="10" t="s">
        <v>8</v>
      </c>
      <c r="I8" s="10" t="s">
        <v>10</v>
      </c>
    </row>
    <row r="9" spans="1:9" x14ac:dyDescent="0.25">
      <c r="A9" s="18">
        <f>'Grades 1-3'!A10</f>
        <v>45159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9" x14ac:dyDescent="0.25">
      <c r="A10" s="18"/>
      <c r="B10" s="25">
        <v>2</v>
      </c>
      <c r="C10" s="23"/>
      <c r="D10" s="13"/>
      <c r="E10" s="61"/>
      <c r="F10" s="14">
        <f t="shared" ref="F10:F62" si="0">IF(C10&gt;$C$6,(C10-$C$6)*$F$6,0)</f>
        <v>0</v>
      </c>
      <c r="G10" s="15">
        <f t="shared" ref="G10:G62" si="1">F10</f>
        <v>0</v>
      </c>
      <c r="H10" s="15"/>
      <c r="I10" s="15"/>
    </row>
    <row r="11" spans="1:9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9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9" x14ac:dyDescent="0.25">
      <c r="A13" s="18"/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9" x14ac:dyDescent="0.25">
      <c r="A14" s="18"/>
      <c r="B14" s="25">
        <v>6</v>
      </c>
      <c r="C14" s="23"/>
      <c r="D14" s="13">
        <f>SUM(C9:C14)</f>
        <v>0</v>
      </c>
      <c r="E14" s="61"/>
      <c r="F14" s="14">
        <f t="shared" si="0"/>
        <v>0</v>
      </c>
      <c r="G14" s="15">
        <f t="shared" si="1"/>
        <v>0</v>
      </c>
      <c r="H14" s="15">
        <f>IF(D14&gt;$D$6,$H$6*(D14-$D$6),0)</f>
        <v>0</v>
      </c>
      <c r="I14" s="15">
        <f>IF(SUM(G9:G14)&gt;H14,SUM(G9:G14),H14)</f>
        <v>0</v>
      </c>
    </row>
    <row r="15" spans="1:9" x14ac:dyDescent="0.25">
      <c r="A15" s="18">
        <f>'Grades 1-3'!A11</f>
        <v>45160</v>
      </c>
      <c r="B15" s="60">
        <f>IF($B$9&gt;0,$B$9,0)</f>
        <v>1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9" x14ac:dyDescent="0.25">
      <c r="A16" s="18"/>
      <c r="B16" s="28">
        <f>IF($B$10&gt;0,$B$10,0)</f>
        <v>2</v>
      </c>
      <c r="C16" s="23"/>
      <c r="D16" s="13"/>
      <c r="E16" s="61"/>
      <c r="F16" s="14">
        <f t="shared" si="0"/>
        <v>0</v>
      </c>
      <c r="G16" s="15">
        <f t="shared" si="1"/>
        <v>0</v>
      </c>
      <c r="H16" s="15"/>
      <c r="I16" s="15"/>
    </row>
    <row r="17" spans="1:13" x14ac:dyDescent="0.25">
      <c r="A17" s="18"/>
      <c r="B17" s="28">
        <f>IF($B$11&gt;0,$B$11,0)</f>
        <v>3</v>
      </c>
      <c r="C17" s="23"/>
      <c r="D17" s="13"/>
      <c r="E17" s="61"/>
      <c r="F17" s="14">
        <f t="shared" si="0"/>
        <v>0</v>
      </c>
      <c r="G17" s="15">
        <f t="shared" si="1"/>
        <v>0</v>
      </c>
      <c r="H17" s="15"/>
      <c r="I17" s="15"/>
    </row>
    <row r="18" spans="1:13" x14ac:dyDescent="0.25">
      <c r="A18" s="18"/>
      <c r="B18" s="28">
        <f>IF($B$12&gt;0,$B$12,0)</f>
        <v>4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  <c r="M18" s="62"/>
    </row>
    <row r="19" spans="1:13" x14ac:dyDescent="0.25">
      <c r="A19" s="18"/>
      <c r="B19" s="28">
        <f>IF($B$13&gt;0,$B$13,0)</f>
        <v>5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  <c r="M19" s="62"/>
    </row>
    <row r="20" spans="1:13" x14ac:dyDescent="0.25">
      <c r="A20" s="18"/>
      <c r="B20" s="69">
        <f>IF($B$14&gt;0,$B$14,0)</f>
        <v>6</v>
      </c>
      <c r="C20" s="23"/>
      <c r="D20" s="13">
        <f t="shared" ref="D20" si="2">SUM(C15:C20)</f>
        <v>0</v>
      </c>
      <c r="E20" s="61"/>
      <c r="F20" s="14">
        <f t="shared" si="0"/>
        <v>0</v>
      </c>
      <c r="G20" s="15">
        <f t="shared" si="1"/>
        <v>0</v>
      </c>
      <c r="H20" s="15">
        <f t="shared" ref="H20" si="3">IF(D20&gt;$D$6,$H$6*(D20-$D$6),0)</f>
        <v>0</v>
      </c>
      <c r="I20" s="15">
        <f t="shared" ref="I20" si="4">IF(SUM(G15:G20)&gt;H20,SUM(G15:G20),H20)</f>
        <v>0</v>
      </c>
    </row>
    <row r="21" spans="1:13" x14ac:dyDescent="0.25">
      <c r="A21" s="18">
        <f>'Grades 1-3'!A12</f>
        <v>45161</v>
      </c>
      <c r="B21" s="60">
        <f>IF($B$9&gt;0,$B$9,0)</f>
        <v>1</v>
      </c>
      <c r="C21" s="23"/>
      <c r="D21" s="13"/>
      <c r="E21" s="61"/>
      <c r="F21" s="14">
        <f t="shared" ref="F21:F26" si="5">IF(C21&gt;$C$6,(C21-$C$6)*$F$6,0)</f>
        <v>0</v>
      </c>
      <c r="G21" s="15">
        <f t="shared" ref="G21:G26" si="6">F21</f>
        <v>0</v>
      </c>
      <c r="H21" s="15"/>
      <c r="I21" s="15"/>
    </row>
    <row r="22" spans="1:13" x14ac:dyDescent="0.25">
      <c r="A22" s="18"/>
      <c r="B22" s="28">
        <f>IF($B$10&gt;0,$B$10,0)</f>
        <v>2</v>
      </c>
      <c r="C22" s="23"/>
      <c r="D22" s="13"/>
      <c r="E22" s="61"/>
      <c r="F22" s="14">
        <f t="shared" si="5"/>
        <v>0</v>
      </c>
      <c r="G22" s="15">
        <f t="shared" si="6"/>
        <v>0</v>
      </c>
      <c r="H22" s="15"/>
      <c r="I22" s="15"/>
    </row>
    <row r="23" spans="1:13" x14ac:dyDescent="0.25">
      <c r="A23" s="18"/>
      <c r="B23" s="28">
        <f>IF($B$11&gt;0,$B$11,0)</f>
        <v>3</v>
      </c>
      <c r="C23" s="23"/>
      <c r="D23" s="13"/>
      <c r="E23" s="61"/>
      <c r="F23" s="14">
        <f t="shared" si="5"/>
        <v>0</v>
      </c>
      <c r="G23" s="15">
        <f t="shared" si="6"/>
        <v>0</v>
      </c>
      <c r="H23" s="15"/>
      <c r="I23" s="15"/>
    </row>
    <row r="24" spans="1:13" x14ac:dyDescent="0.25">
      <c r="A24" s="18"/>
      <c r="B24" s="28">
        <f>IF($B$12&gt;0,$B$12,0)</f>
        <v>4</v>
      </c>
      <c r="C24" s="23"/>
      <c r="D24" s="13"/>
      <c r="E24" s="61"/>
      <c r="F24" s="14">
        <f t="shared" si="5"/>
        <v>0</v>
      </c>
      <c r="G24" s="15">
        <f t="shared" si="6"/>
        <v>0</v>
      </c>
      <c r="H24" s="15"/>
      <c r="I24" s="15"/>
      <c r="M24" s="62"/>
    </row>
    <row r="25" spans="1:13" x14ac:dyDescent="0.25">
      <c r="A25" s="18"/>
      <c r="B25" s="28">
        <f>IF($B$13&gt;0,$B$13,0)</f>
        <v>5</v>
      </c>
      <c r="C25" s="23"/>
      <c r="D25" s="13"/>
      <c r="E25" s="61"/>
      <c r="F25" s="14">
        <f t="shared" si="5"/>
        <v>0</v>
      </c>
      <c r="G25" s="15">
        <f t="shared" si="6"/>
        <v>0</v>
      </c>
      <c r="H25" s="15"/>
      <c r="I25" s="15"/>
      <c r="M25" s="62"/>
    </row>
    <row r="26" spans="1:13" x14ac:dyDescent="0.25">
      <c r="A26" s="18"/>
      <c r="B26" s="69">
        <f>IF($B$14&gt;0,$B$14,0)</f>
        <v>6</v>
      </c>
      <c r="C26" s="23"/>
      <c r="D26" s="13">
        <f t="shared" ref="D26" si="7">SUM(C21:C26)</f>
        <v>0</v>
      </c>
      <c r="E26" s="61"/>
      <c r="F26" s="14">
        <f t="shared" si="5"/>
        <v>0</v>
      </c>
      <c r="G26" s="15">
        <f t="shared" si="6"/>
        <v>0</v>
      </c>
      <c r="H26" s="15">
        <f t="shared" ref="H26" si="8">IF(D26&gt;$D$6,$H$6*(D26-$D$6),0)</f>
        <v>0</v>
      </c>
      <c r="I26" s="15">
        <f t="shared" ref="I26" si="9">IF(SUM(G21:G26)&gt;H26,SUM(G21:G26),H26)</f>
        <v>0</v>
      </c>
    </row>
    <row r="27" spans="1:13" x14ac:dyDescent="0.25">
      <c r="A27" s="18">
        <f>'Grade K'!A14</f>
        <v>45162</v>
      </c>
      <c r="B27" s="60">
        <f>IF($B$9&gt;0,$B$9,0)</f>
        <v>1</v>
      </c>
      <c r="C27" s="23"/>
      <c r="D27" s="13"/>
      <c r="E27" s="61"/>
      <c r="F27" s="14">
        <f t="shared" si="0"/>
        <v>0</v>
      </c>
      <c r="G27" s="15">
        <f t="shared" si="1"/>
        <v>0</v>
      </c>
      <c r="H27" s="15"/>
      <c r="I27" s="15"/>
    </row>
    <row r="28" spans="1:13" x14ac:dyDescent="0.25">
      <c r="A28" s="18"/>
      <c r="B28" s="28">
        <f>IF($B$10&gt;0,$B$10,0)</f>
        <v>2</v>
      </c>
      <c r="C28" s="23"/>
      <c r="D28" s="13"/>
      <c r="E28" s="61"/>
      <c r="F28" s="14">
        <f t="shared" si="0"/>
        <v>0</v>
      </c>
      <c r="G28" s="15">
        <f t="shared" si="1"/>
        <v>0</v>
      </c>
      <c r="H28" s="15"/>
      <c r="I28" s="15"/>
    </row>
    <row r="29" spans="1:13" x14ac:dyDescent="0.25">
      <c r="A29" s="18"/>
      <c r="B29" s="28">
        <f>IF($B$11&gt;0,$B$11,0)</f>
        <v>3</v>
      </c>
      <c r="C29" s="23"/>
      <c r="D29" s="13"/>
      <c r="E29" s="61"/>
      <c r="F29" s="14">
        <f t="shared" si="0"/>
        <v>0</v>
      </c>
      <c r="G29" s="15">
        <f t="shared" si="1"/>
        <v>0</v>
      </c>
      <c r="H29" s="15"/>
      <c r="I29" s="15"/>
    </row>
    <row r="30" spans="1:13" x14ac:dyDescent="0.25">
      <c r="A30" s="18"/>
      <c r="B30" s="28">
        <f>IF($B$12&gt;0,$B$12,0)</f>
        <v>4</v>
      </c>
      <c r="C30" s="23"/>
      <c r="D30" s="13"/>
      <c r="E30" s="61"/>
      <c r="F30" s="14">
        <f t="shared" si="0"/>
        <v>0</v>
      </c>
      <c r="G30" s="15">
        <f t="shared" si="1"/>
        <v>0</v>
      </c>
      <c r="H30" s="15"/>
      <c r="I30" s="15"/>
      <c r="M30" s="62"/>
    </row>
    <row r="31" spans="1:13" x14ac:dyDescent="0.25">
      <c r="A31" s="18"/>
      <c r="B31" s="28">
        <f>IF($B$13&gt;0,$B$13,0)</f>
        <v>5</v>
      </c>
      <c r="C31" s="23"/>
      <c r="D31" s="13"/>
      <c r="E31" s="61"/>
      <c r="F31" s="14">
        <f t="shared" si="0"/>
        <v>0</v>
      </c>
      <c r="G31" s="15">
        <f t="shared" si="1"/>
        <v>0</v>
      </c>
      <c r="H31" s="15"/>
      <c r="I31" s="15"/>
      <c r="M31" s="62"/>
    </row>
    <row r="32" spans="1:13" x14ac:dyDescent="0.25">
      <c r="A32" s="18"/>
      <c r="B32" s="69">
        <f>IF($B$14&gt;0,$B$14,0)</f>
        <v>6</v>
      </c>
      <c r="C32" s="23"/>
      <c r="D32" s="13">
        <f t="shared" ref="D32" si="10">SUM(C27:C32)</f>
        <v>0</v>
      </c>
      <c r="E32" s="61"/>
      <c r="F32" s="14">
        <f t="shared" si="0"/>
        <v>0</v>
      </c>
      <c r="G32" s="15">
        <f t="shared" si="1"/>
        <v>0</v>
      </c>
      <c r="H32" s="15">
        <f t="shared" ref="H32" si="11">IF(D32&gt;$D$6,$H$6*(D32-$D$6),0)</f>
        <v>0</v>
      </c>
      <c r="I32" s="15">
        <f t="shared" ref="I32" si="12">IF(SUM(G27:G32)&gt;H32,SUM(G27:G32),H32)</f>
        <v>0</v>
      </c>
    </row>
    <row r="33" spans="1:13" x14ac:dyDescent="0.25">
      <c r="A33" s="18">
        <f>'Grades 1-3'!A14</f>
        <v>45163</v>
      </c>
      <c r="B33" s="60">
        <f>IF($B$9&gt;0,$B$9,0)</f>
        <v>1</v>
      </c>
      <c r="C33" s="23"/>
      <c r="D33" s="13"/>
      <c r="E33" s="61"/>
      <c r="F33" s="14">
        <f t="shared" si="0"/>
        <v>0</v>
      </c>
      <c r="G33" s="15">
        <f t="shared" si="1"/>
        <v>0</v>
      </c>
      <c r="H33" s="15"/>
      <c r="I33" s="15"/>
    </row>
    <row r="34" spans="1:13" x14ac:dyDescent="0.25">
      <c r="A34" s="18"/>
      <c r="B34" s="28">
        <f>IF($B$10&gt;0,$B$10,0)</f>
        <v>2</v>
      </c>
      <c r="C34" s="23"/>
      <c r="D34" s="13"/>
      <c r="E34" s="61"/>
      <c r="F34" s="14">
        <f t="shared" si="0"/>
        <v>0</v>
      </c>
      <c r="G34" s="15">
        <f t="shared" si="1"/>
        <v>0</v>
      </c>
      <c r="H34" s="15"/>
      <c r="I34" s="15"/>
    </row>
    <row r="35" spans="1:13" x14ac:dyDescent="0.25">
      <c r="A35" s="18"/>
      <c r="B35" s="28">
        <f>IF($B$11&gt;0,$B$11,0)</f>
        <v>3</v>
      </c>
      <c r="C35" s="23"/>
      <c r="D35" s="13"/>
      <c r="E35" s="61"/>
      <c r="F35" s="14">
        <f t="shared" si="0"/>
        <v>0</v>
      </c>
      <c r="G35" s="15">
        <f t="shared" si="1"/>
        <v>0</v>
      </c>
      <c r="H35" s="15"/>
      <c r="I35" s="15"/>
    </row>
    <row r="36" spans="1:13" x14ac:dyDescent="0.25">
      <c r="A36" s="18"/>
      <c r="B36" s="28">
        <f>IF($B$12&gt;0,$B$12,0)</f>
        <v>4</v>
      </c>
      <c r="C36" s="23"/>
      <c r="D36" s="13"/>
      <c r="E36" s="61"/>
      <c r="F36" s="14">
        <f t="shared" si="0"/>
        <v>0</v>
      </c>
      <c r="G36" s="15">
        <f t="shared" si="1"/>
        <v>0</v>
      </c>
      <c r="H36" s="15"/>
      <c r="I36" s="15"/>
      <c r="M36" s="62"/>
    </row>
    <row r="37" spans="1:13" x14ac:dyDescent="0.25">
      <c r="A37" s="18"/>
      <c r="B37" s="28">
        <f>IF($B$13&gt;0,$B$13,0)</f>
        <v>5</v>
      </c>
      <c r="C37" s="23"/>
      <c r="D37" s="13"/>
      <c r="E37" s="61"/>
      <c r="F37" s="14">
        <f t="shared" si="0"/>
        <v>0</v>
      </c>
      <c r="G37" s="15">
        <f t="shared" si="1"/>
        <v>0</v>
      </c>
      <c r="H37" s="15"/>
      <c r="I37" s="15"/>
      <c r="M37" s="62"/>
    </row>
    <row r="38" spans="1:13" x14ac:dyDescent="0.25">
      <c r="A38" s="18"/>
      <c r="B38" s="69">
        <f>IF($B$14&gt;0,$B$14,0)</f>
        <v>6</v>
      </c>
      <c r="C38" s="23"/>
      <c r="D38" s="13">
        <f t="shared" ref="D38" si="13">SUM(C33:C38)</f>
        <v>0</v>
      </c>
      <c r="E38" s="61"/>
      <c r="F38" s="14">
        <f t="shared" si="0"/>
        <v>0</v>
      </c>
      <c r="G38" s="15">
        <f t="shared" si="1"/>
        <v>0</v>
      </c>
      <c r="H38" s="15">
        <f t="shared" ref="H38" si="14">IF(D38&gt;$D$6,$H$6*(D38-$D$6),0)</f>
        <v>0</v>
      </c>
      <c r="I38" s="15">
        <f t="shared" ref="I38" si="15">IF(SUM(G33:G38)&gt;H38,SUM(G33:G38),H38)</f>
        <v>0</v>
      </c>
    </row>
    <row r="39" spans="1:13" x14ac:dyDescent="0.25">
      <c r="A39" s="18">
        <f>'Grades 1-3'!A15</f>
        <v>45166</v>
      </c>
      <c r="B39" s="60">
        <f>IF($B$9&gt;0,$B$9,0)</f>
        <v>1</v>
      </c>
      <c r="C39" s="23"/>
      <c r="D39" s="13"/>
      <c r="E39" s="61"/>
      <c r="F39" s="14">
        <f t="shared" si="0"/>
        <v>0</v>
      </c>
      <c r="G39" s="15">
        <f t="shared" si="1"/>
        <v>0</v>
      </c>
      <c r="H39" s="15"/>
      <c r="I39" s="15"/>
    </row>
    <row r="40" spans="1:13" x14ac:dyDescent="0.25">
      <c r="A40" s="18"/>
      <c r="B40" s="28">
        <f>IF($B$10&gt;0,$B$10,0)</f>
        <v>2</v>
      </c>
      <c r="C40" s="23"/>
      <c r="D40" s="13"/>
      <c r="E40" s="61"/>
      <c r="F40" s="14">
        <f t="shared" si="0"/>
        <v>0</v>
      </c>
      <c r="G40" s="15">
        <f t="shared" si="1"/>
        <v>0</v>
      </c>
      <c r="H40" s="15"/>
      <c r="I40" s="15"/>
    </row>
    <row r="41" spans="1:13" x14ac:dyDescent="0.25">
      <c r="A41" s="18"/>
      <c r="B41" s="28">
        <f>IF($B$11&gt;0,$B$11,0)</f>
        <v>3</v>
      </c>
      <c r="C41" s="23"/>
      <c r="D41" s="13"/>
      <c r="E41" s="61"/>
      <c r="F41" s="14">
        <f t="shared" si="0"/>
        <v>0</v>
      </c>
      <c r="G41" s="15">
        <f t="shared" si="1"/>
        <v>0</v>
      </c>
      <c r="H41" s="15"/>
      <c r="I41" s="15"/>
    </row>
    <row r="42" spans="1:13" x14ac:dyDescent="0.25">
      <c r="A42" s="18"/>
      <c r="B42" s="28">
        <f>IF($B$12&gt;0,$B$12,0)</f>
        <v>4</v>
      </c>
      <c r="C42" s="23"/>
      <c r="D42" s="13"/>
      <c r="E42" s="61"/>
      <c r="F42" s="14">
        <f t="shared" si="0"/>
        <v>0</v>
      </c>
      <c r="G42" s="15">
        <f t="shared" si="1"/>
        <v>0</v>
      </c>
      <c r="H42" s="15"/>
      <c r="I42" s="15"/>
    </row>
    <row r="43" spans="1:13" x14ac:dyDescent="0.25">
      <c r="A43" s="18"/>
      <c r="B43" s="28">
        <f>IF($B$13&gt;0,$B$13,0)</f>
        <v>5</v>
      </c>
      <c r="C43" s="23"/>
      <c r="D43" s="13"/>
      <c r="E43" s="61"/>
      <c r="F43" s="14">
        <f t="shared" si="0"/>
        <v>0</v>
      </c>
      <c r="G43" s="15">
        <f t="shared" si="1"/>
        <v>0</v>
      </c>
      <c r="H43" s="15"/>
      <c r="I43" s="15"/>
    </row>
    <row r="44" spans="1:13" x14ac:dyDescent="0.25">
      <c r="A44" s="18"/>
      <c r="B44" s="69">
        <f>IF($B$14&gt;0,$B$14,0)</f>
        <v>6</v>
      </c>
      <c r="C44" s="23"/>
      <c r="D44" s="13">
        <f t="shared" ref="D44" si="16">SUM(C39:C44)</f>
        <v>0</v>
      </c>
      <c r="E44" s="61"/>
      <c r="F44" s="14">
        <f t="shared" si="0"/>
        <v>0</v>
      </c>
      <c r="G44" s="15">
        <f t="shared" si="1"/>
        <v>0</v>
      </c>
      <c r="H44" s="15">
        <f t="shared" ref="H44" si="17">IF(D44&gt;$D$6,$H$6*(D44-$D$6),0)</f>
        <v>0</v>
      </c>
      <c r="I44" s="15">
        <f t="shared" ref="I44" si="18">IF(SUM(G39:G44)&gt;H44,SUM(G39:G44),H44)</f>
        <v>0</v>
      </c>
    </row>
    <row r="45" spans="1:13" x14ac:dyDescent="0.25">
      <c r="A45" s="18">
        <f>'Grades 1-3'!A16</f>
        <v>45167</v>
      </c>
      <c r="B45" s="60">
        <f>IF($B$9&gt;0,$B$9,0)</f>
        <v>1</v>
      </c>
      <c r="C45" s="23"/>
      <c r="D45" s="13"/>
      <c r="E45" s="61"/>
      <c r="F45" s="14">
        <f t="shared" si="0"/>
        <v>0</v>
      </c>
      <c r="G45" s="15">
        <f t="shared" si="1"/>
        <v>0</v>
      </c>
      <c r="H45" s="15"/>
      <c r="I45" s="15"/>
    </row>
    <row r="46" spans="1:13" x14ac:dyDescent="0.25">
      <c r="A46" s="18"/>
      <c r="B46" s="28">
        <f>IF($B$10&gt;0,$B$10,0)</f>
        <v>2</v>
      </c>
      <c r="C46" s="23"/>
      <c r="D46" s="13"/>
      <c r="E46" s="61"/>
      <c r="F46" s="14">
        <f t="shared" si="0"/>
        <v>0</v>
      </c>
      <c r="G46" s="15">
        <f t="shared" si="1"/>
        <v>0</v>
      </c>
      <c r="H46" s="15"/>
      <c r="I46" s="15"/>
    </row>
    <row r="47" spans="1:13" x14ac:dyDescent="0.25">
      <c r="A47" s="18"/>
      <c r="B47" s="28">
        <f>IF($B$11&gt;0,$B$11,0)</f>
        <v>3</v>
      </c>
      <c r="C47" s="23"/>
      <c r="D47" s="13"/>
      <c r="E47" s="61"/>
      <c r="F47" s="14">
        <f t="shared" si="0"/>
        <v>0</v>
      </c>
      <c r="G47" s="15">
        <f t="shared" si="1"/>
        <v>0</v>
      </c>
      <c r="H47" s="15"/>
      <c r="I47" s="15"/>
    </row>
    <row r="48" spans="1:13" x14ac:dyDescent="0.25">
      <c r="A48" s="18"/>
      <c r="B48" s="28">
        <f>IF($B$12&gt;0,$B$12,0)</f>
        <v>4</v>
      </c>
      <c r="C48" s="23"/>
      <c r="D48" s="13"/>
      <c r="E48" s="61"/>
      <c r="F48" s="14">
        <f t="shared" si="0"/>
        <v>0</v>
      </c>
      <c r="G48" s="15">
        <f t="shared" si="1"/>
        <v>0</v>
      </c>
      <c r="H48" s="15"/>
      <c r="I48" s="15"/>
    </row>
    <row r="49" spans="1:9" x14ac:dyDescent="0.25">
      <c r="A49" s="18"/>
      <c r="B49" s="28">
        <f>IF($B$13&gt;0,$B$13,0)</f>
        <v>5</v>
      </c>
      <c r="C49" s="23"/>
      <c r="D49" s="13"/>
      <c r="E49" s="61"/>
      <c r="F49" s="14">
        <f t="shared" si="0"/>
        <v>0</v>
      </c>
      <c r="G49" s="15">
        <f t="shared" si="1"/>
        <v>0</v>
      </c>
      <c r="H49" s="15"/>
      <c r="I49" s="15"/>
    </row>
    <row r="50" spans="1:9" x14ac:dyDescent="0.25">
      <c r="A50" s="18"/>
      <c r="B50" s="69">
        <f>IF($B$14&gt;0,$B$14,0)</f>
        <v>6</v>
      </c>
      <c r="C50" s="23"/>
      <c r="D50" s="13">
        <f t="shared" ref="D50" si="19">SUM(C45:C50)</f>
        <v>0</v>
      </c>
      <c r="E50" s="61"/>
      <c r="F50" s="14">
        <f t="shared" si="0"/>
        <v>0</v>
      </c>
      <c r="G50" s="15">
        <f t="shared" si="1"/>
        <v>0</v>
      </c>
      <c r="H50" s="15">
        <f t="shared" ref="H50" si="20">IF(D50&gt;$D$6,$H$6*(D50-$D$6),0)</f>
        <v>0</v>
      </c>
      <c r="I50" s="15">
        <f t="shared" ref="I50" si="21">IF(SUM(G45:G50)&gt;H50,SUM(G45:G50),H50)</f>
        <v>0</v>
      </c>
    </row>
    <row r="51" spans="1:9" x14ac:dyDescent="0.25">
      <c r="A51" s="18">
        <f>'Grades 1-3'!A17</f>
        <v>45168</v>
      </c>
      <c r="B51" s="60">
        <f>IF($B$9&gt;0,$B$9,0)</f>
        <v>1</v>
      </c>
      <c r="C51" s="23"/>
      <c r="D51" s="13"/>
      <c r="E51" s="61"/>
      <c r="F51" s="14">
        <f t="shared" si="0"/>
        <v>0</v>
      </c>
      <c r="G51" s="15">
        <f t="shared" si="1"/>
        <v>0</v>
      </c>
      <c r="H51" s="15"/>
      <c r="I51" s="15"/>
    </row>
    <row r="52" spans="1:9" x14ac:dyDescent="0.25">
      <c r="A52" s="18"/>
      <c r="B52" s="28">
        <f>IF($B$10&gt;0,$B$10,0)</f>
        <v>2</v>
      </c>
      <c r="C52" s="23"/>
      <c r="D52" s="13"/>
      <c r="E52" s="61"/>
      <c r="F52" s="14">
        <f t="shared" si="0"/>
        <v>0</v>
      </c>
      <c r="G52" s="15">
        <f t="shared" si="1"/>
        <v>0</v>
      </c>
      <c r="H52" s="15"/>
      <c r="I52" s="15"/>
    </row>
    <row r="53" spans="1:9" x14ac:dyDescent="0.25">
      <c r="A53" s="18"/>
      <c r="B53" s="28">
        <f>IF($B$11&gt;0,$B$11,0)</f>
        <v>3</v>
      </c>
      <c r="C53" s="23"/>
      <c r="D53" s="13"/>
      <c r="E53" s="61"/>
      <c r="F53" s="14">
        <f t="shared" si="0"/>
        <v>0</v>
      </c>
      <c r="G53" s="15">
        <f t="shared" si="1"/>
        <v>0</v>
      </c>
      <c r="H53" s="15"/>
      <c r="I53" s="15"/>
    </row>
    <row r="54" spans="1:9" x14ac:dyDescent="0.25">
      <c r="A54" s="18"/>
      <c r="B54" s="28">
        <f>IF($B$12&gt;0,$B$12,0)</f>
        <v>4</v>
      </c>
      <c r="C54" s="23"/>
      <c r="D54" s="13"/>
      <c r="E54" s="61"/>
      <c r="F54" s="14">
        <f t="shared" si="0"/>
        <v>0</v>
      </c>
      <c r="G54" s="15">
        <f t="shared" si="1"/>
        <v>0</v>
      </c>
      <c r="H54" s="15"/>
      <c r="I54" s="15"/>
    </row>
    <row r="55" spans="1:9" x14ac:dyDescent="0.25">
      <c r="A55" s="18"/>
      <c r="B55" s="28">
        <f>IF($B$13&gt;0,$B$13,0)</f>
        <v>5</v>
      </c>
      <c r="C55" s="23"/>
      <c r="D55" s="13"/>
      <c r="E55" s="61"/>
      <c r="F55" s="14">
        <f t="shared" si="0"/>
        <v>0</v>
      </c>
      <c r="G55" s="15">
        <f t="shared" si="1"/>
        <v>0</v>
      </c>
      <c r="H55" s="15"/>
      <c r="I55" s="15"/>
    </row>
    <row r="56" spans="1:9" x14ac:dyDescent="0.25">
      <c r="A56" s="18"/>
      <c r="B56" s="69">
        <f>IF($B$14&gt;0,$B$14,0)</f>
        <v>6</v>
      </c>
      <c r="C56" s="23"/>
      <c r="D56" s="13">
        <f t="shared" ref="D56" si="22">SUM(C51:C56)</f>
        <v>0</v>
      </c>
      <c r="E56" s="61"/>
      <c r="F56" s="14">
        <f t="shared" si="0"/>
        <v>0</v>
      </c>
      <c r="G56" s="15">
        <f t="shared" si="1"/>
        <v>0</v>
      </c>
      <c r="H56" s="15">
        <f t="shared" ref="H56" si="23">IF(D56&gt;$D$6,$H$6*(D56-$D$6),0)</f>
        <v>0</v>
      </c>
      <c r="I56" s="15">
        <f t="shared" ref="I56" si="24">IF(SUM(G51:G56)&gt;H56,SUM(G51:G56),H56)</f>
        <v>0</v>
      </c>
    </row>
    <row r="57" spans="1:9" x14ac:dyDescent="0.25">
      <c r="A57" s="18">
        <f>'Grades 1-3'!A18</f>
        <v>45169</v>
      </c>
      <c r="B57" s="60">
        <f t="shared" ref="B57" si="25">IF($B$9&gt;0,$B$9,0)</f>
        <v>1</v>
      </c>
      <c r="C57" s="23"/>
      <c r="D57" s="13"/>
      <c r="E57" s="61"/>
      <c r="F57" s="14">
        <f t="shared" si="0"/>
        <v>0</v>
      </c>
      <c r="G57" s="15">
        <f t="shared" si="1"/>
        <v>0</v>
      </c>
      <c r="H57" s="15"/>
      <c r="I57" s="15"/>
    </row>
    <row r="58" spans="1:9" x14ac:dyDescent="0.25">
      <c r="A58" s="18"/>
      <c r="B58" s="28">
        <f t="shared" ref="B58" si="26">IF($B$10&gt;0,$B$10,0)</f>
        <v>2</v>
      </c>
      <c r="C58" s="23"/>
      <c r="D58" s="13"/>
      <c r="E58" s="61"/>
      <c r="F58" s="14">
        <f t="shared" si="0"/>
        <v>0</v>
      </c>
      <c r="G58" s="15">
        <f t="shared" si="1"/>
        <v>0</v>
      </c>
      <c r="H58" s="15"/>
      <c r="I58" s="15"/>
    </row>
    <row r="59" spans="1:9" x14ac:dyDescent="0.25">
      <c r="A59" s="18"/>
      <c r="B59" s="28">
        <f t="shared" ref="B59" si="27">IF($B$11&gt;0,$B$11,0)</f>
        <v>3</v>
      </c>
      <c r="C59" s="23"/>
      <c r="D59" s="13"/>
      <c r="E59" s="61"/>
      <c r="F59" s="14">
        <f t="shared" si="0"/>
        <v>0</v>
      </c>
      <c r="G59" s="15">
        <f t="shared" si="1"/>
        <v>0</v>
      </c>
      <c r="H59" s="15"/>
      <c r="I59" s="15"/>
    </row>
    <row r="60" spans="1:9" x14ac:dyDescent="0.25">
      <c r="A60" s="18"/>
      <c r="B60" s="28">
        <f t="shared" ref="B60" si="28">IF($B$12&gt;0,$B$12,0)</f>
        <v>4</v>
      </c>
      <c r="C60" s="23"/>
      <c r="D60" s="13"/>
      <c r="E60" s="61"/>
      <c r="F60" s="14">
        <f t="shared" si="0"/>
        <v>0</v>
      </c>
      <c r="G60" s="15">
        <f t="shared" si="1"/>
        <v>0</v>
      </c>
      <c r="H60" s="15"/>
      <c r="I60" s="15"/>
    </row>
    <row r="61" spans="1:9" x14ac:dyDescent="0.25">
      <c r="A61" s="18"/>
      <c r="B61" s="28">
        <f t="shared" ref="B61" si="29">IF($B$13&gt;0,$B$13,0)</f>
        <v>5</v>
      </c>
      <c r="C61" s="23"/>
      <c r="D61" s="13"/>
      <c r="E61" s="61"/>
      <c r="F61" s="14">
        <f t="shared" si="0"/>
        <v>0</v>
      </c>
      <c r="G61" s="15">
        <f t="shared" si="1"/>
        <v>0</v>
      </c>
      <c r="H61" s="15"/>
      <c r="I61" s="15"/>
    </row>
    <row r="62" spans="1:9" x14ac:dyDescent="0.25">
      <c r="A62" s="18"/>
      <c r="B62" s="28">
        <f t="shared" ref="B62" si="30">IF($B$14&gt;0,$B$14,0)</f>
        <v>6</v>
      </c>
      <c r="C62" s="96"/>
      <c r="D62" s="13">
        <f t="shared" ref="D62" si="31">SUM(C57:C62)</f>
        <v>0</v>
      </c>
      <c r="E62" s="61"/>
      <c r="F62" s="14">
        <f t="shared" si="0"/>
        <v>0</v>
      </c>
      <c r="G62" s="15">
        <f t="shared" si="1"/>
        <v>0</v>
      </c>
      <c r="H62" s="15">
        <f t="shared" ref="H62" si="32">IF(D62&gt;$D$6,$H$6*(D62-$D$6),0)</f>
        <v>0</v>
      </c>
      <c r="I62" s="15">
        <f t="shared" ref="I62" si="33">IF(SUM(G57:G62)&gt;H62,SUM(G57:G62),H62)</f>
        <v>0</v>
      </c>
    </row>
    <row r="63" spans="1:9" ht="19.5" thickBot="1" x14ac:dyDescent="0.35">
      <c r="A63" s="97" t="s">
        <v>2</v>
      </c>
      <c r="B63" s="101"/>
      <c r="C63" s="102"/>
      <c r="D63" s="103"/>
      <c r="E63" s="103"/>
      <c r="F63" s="100"/>
      <c r="G63" s="104"/>
      <c r="H63" s="104"/>
      <c r="I63" s="105">
        <f>SUM(I9:I62)</f>
        <v>0</v>
      </c>
    </row>
    <row r="64" spans="1:9" ht="8.1" customHeight="1" thickTop="1" x14ac:dyDescent="0.25">
      <c r="A64" s="16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57" t="s">
        <v>19</v>
      </c>
      <c r="B65" s="1"/>
      <c r="C65" s="1"/>
      <c r="D65" s="1"/>
      <c r="E65" s="1"/>
      <c r="F65" s="1"/>
      <c r="G65" s="1"/>
      <c r="H65" s="1"/>
      <c r="I65" s="1"/>
    </row>
    <row r="66" spans="1:9" ht="8.1" customHeight="1" x14ac:dyDescent="0.25">
      <c r="A66" s="16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58" t="s">
        <v>21</v>
      </c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59" t="s">
        <v>22</v>
      </c>
      <c r="B68" s="1"/>
      <c r="C68" s="1"/>
      <c r="D68" s="1"/>
      <c r="E68" s="1"/>
      <c r="F68" s="1"/>
      <c r="G68" s="1"/>
      <c r="H68" s="1"/>
      <c r="I68" s="1"/>
    </row>
    <row r="69" spans="1:9" ht="9.9499999999999993" customHeight="1" x14ac:dyDescent="0.25">
      <c r="A69" s="31"/>
      <c r="B69" s="31"/>
      <c r="D69" s="31"/>
      <c r="E69" s="31"/>
    </row>
    <row r="70" spans="1:9" x14ac:dyDescent="0.25">
      <c r="C70" s="34"/>
      <c r="D70" s="31"/>
      <c r="E70" s="31"/>
    </row>
    <row r="71" spans="1:9" x14ac:dyDescent="0.25">
      <c r="A71" s="44" t="s">
        <v>13</v>
      </c>
      <c r="B71" s="45"/>
      <c r="C71" s="46"/>
      <c r="D71" s="30"/>
      <c r="E71" s="47" t="s">
        <v>1</v>
      </c>
      <c r="F71" s="47"/>
    </row>
    <row r="72" spans="1:9" ht="9.9499999999999993" customHeight="1" x14ac:dyDescent="0.25">
      <c r="A72" s="31"/>
      <c r="B72" s="31"/>
      <c r="D72" s="31"/>
      <c r="E72" s="31"/>
    </row>
    <row r="73" spans="1:9" x14ac:dyDescent="0.25">
      <c r="A73" s="48"/>
      <c r="B73" s="49"/>
      <c r="C73" s="50"/>
      <c r="D73" s="31"/>
      <c r="E73" s="31"/>
    </row>
    <row r="74" spans="1:9" ht="17.25" x14ac:dyDescent="0.25">
      <c r="A74" s="44" t="s">
        <v>35</v>
      </c>
      <c r="B74" s="67"/>
      <c r="C74" s="67"/>
      <c r="D74" s="30"/>
      <c r="E74" s="47" t="s">
        <v>1</v>
      </c>
      <c r="F74" s="47"/>
    </row>
    <row r="75" spans="1:9" x14ac:dyDescent="0.25">
      <c r="A75" s="53"/>
      <c r="B75" s="54"/>
      <c r="C75" s="55"/>
      <c r="D75" s="30"/>
      <c r="E75" s="30"/>
      <c r="F75" s="30"/>
    </row>
    <row r="76" spans="1:9" ht="8.1" customHeight="1" x14ac:dyDescent="0.25">
      <c r="B76" s="31"/>
      <c r="D76" s="31"/>
      <c r="E76" s="31"/>
    </row>
    <row r="77" spans="1:9" x14ac:dyDescent="0.25">
      <c r="A77" s="31" t="s">
        <v>20</v>
      </c>
      <c r="B77" s="31"/>
      <c r="D77" s="31"/>
      <c r="E77" s="31"/>
    </row>
    <row r="78" spans="1:9" ht="18.75" x14ac:dyDescent="0.3">
      <c r="A78" s="143" t="str">
        <f>'Grade K'!A35:F35</f>
        <v xml:space="preserve">   01-0000-0-1103-000-1110-1000-000-108</v>
      </c>
      <c r="B78" s="143"/>
      <c r="C78" s="143"/>
      <c r="D78" s="143"/>
      <c r="E78" s="143"/>
      <c r="F78" s="143"/>
      <c r="G78" s="143"/>
    </row>
  </sheetData>
  <sheetProtection algorithmName="SHA-512" hashValue="IoX7NAF/c5OOxCc0qXZx2T+pHYS2x9Zz5UTr3kGaaW6Skc7A3IYYkWlb7inutnLInNYslmnXfLerHTuvg4wL7A==" saltValue="ftr59Lj5cMDH6sg8JqWZIA==" spinCount="100000" sheet="1" objects="1" scenarios="1"/>
  <mergeCells count="5">
    <mergeCell ref="A2:I2"/>
    <mergeCell ref="C5:D5"/>
    <mergeCell ref="G5:I5"/>
    <mergeCell ref="E7:E8"/>
    <mergeCell ref="A78:G7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87"/>
  <sheetViews>
    <sheetView view="pageBreakPreview" zoomScaleNormal="100" zoomScaleSheetLayoutView="100" workbookViewId="0">
      <selection activeCell="A17" sqref="A17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0" width="9.140625" style="31"/>
    <col min="11" max="11" width="11.140625" style="31" customWidth="1"/>
    <col min="12" max="16384" width="9.140625" style="31"/>
  </cols>
  <sheetData>
    <row r="1" spans="1:11" s="30" customFormat="1" ht="15.75" x14ac:dyDescent="0.25">
      <c r="A1" s="118" t="str">
        <f>'Grades 4-6'!A1</f>
        <v>2023-24</v>
      </c>
      <c r="B1" s="112" t="s">
        <v>54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 x14ac:dyDescent="0.25">
      <c r="A2" s="144" t="str">
        <f>+'Grades 1-3'!A2:F2</f>
        <v>August 21st - August 31st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11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38"/>
      <c r="K4" s="22" t="s">
        <v>14</v>
      </c>
    </row>
    <row r="5" spans="1:11" s="40" customFormat="1" ht="30" customHeight="1" x14ac:dyDescent="0.25">
      <c r="A5" s="2"/>
      <c r="B5" s="3"/>
      <c r="C5" s="141" t="s">
        <v>11</v>
      </c>
      <c r="D5" s="141"/>
      <c r="E5" s="24"/>
      <c r="F5" s="117" t="s">
        <v>51</v>
      </c>
      <c r="G5" s="141" t="s">
        <v>64</v>
      </c>
      <c r="H5" s="141"/>
      <c r="I5" s="141"/>
      <c r="J5" s="141"/>
      <c r="K5" s="141"/>
    </row>
    <row r="6" spans="1:11" s="40" customFormat="1" x14ac:dyDescent="0.25">
      <c r="A6" s="68" t="s">
        <v>30</v>
      </c>
      <c r="B6" s="7"/>
      <c r="C6" s="117">
        <v>35</v>
      </c>
      <c r="D6" s="8" t="s">
        <v>15</v>
      </c>
      <c r="E6" s="24"/>
      <c r="F6" s="9">
        <v>3</v>
      </c>
      <c r="G6" s="4"/>
      <c r="I6" s="5"/>
      <c r="J6" s="9">
        <v>3</v>
      </c>
    </row>
    <row r="7" spans="1:11" ht="17.100000000000001" customHeight="1" x14ac:dyDescent="0.25">
      <c r="A7" s="10"/>
      <c r="B7" s="11"/>
      <c r="C7" s="11" t="s">
        <v>17</v>
      </c>
      <c r="D7" s="11"/>
      <c r="E7" s="142"/>
      <c r="F7" s="12"/>
      <c r="G7" s="12"/>
      <c r="H7" s="12"/>
      <c r="I7" s="10"/>
      <c r="J7" s="10"/>
      <c r="K7" s="10"/>
    </row>
    <row r="8" spans="1:11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42"/>
      <c r="F8" s="12"/>
      <c r="G8" s="12"/>
      <c r="H8" s="12"/>
      <c r="I8" s="10" t="s">
        <v>5</v>
      </c>
      <c r="J8" s="10" t="s">
        <v>8</v>
      </c>
      <c r="K8" s="10" t="s">
        <v>10</v>
      </c>
    </row>
    <row r="9" spans="1:11" x14ac:dyDescent="0.25">
      <c r="A9" s="18">
        <v>45159</v>
      </c>
      <c r="B9" s="25">
        <v>1</v>
      </c>
      <c r="C9" s="23"/>
      <c r="D9" s="13"/>
      <c r="E9" s="13"/>
      <c r="F9" s="14"/>
      <c r="G9" s="15"/>
      <c r="H9" s="14">
        <f t="shared" ref="H9:H14" si="0">IF(C9&gt;$C$6,(C9-$C$6)*$F$6,0)</f>
        <v>0</v>
      </c>
      <c r="I9" s="15">
        <f t="shared" ref="I9:I14" si="1">H9</f>
        <v>0</v>
      </c>
    </row>
    <row r="10" spans="1:11" x14ac:dyDescent="0.25">
      <c r="A10" s="18"/>
      <c r="B10" s="25">
        <v>2</v>
      </c>
      <c r="C10" s="23"/>
      <c r="D10" s="13"/>
      <c r="E10" s="13"/>
      <c r="F10" s="14"/>
      <c r="G10" s="15"/>
      <c r="H10" s="14">
        <f t="shared" si="0"/>
        <v>0</v>
      </c>
      <c r="I10" s="15">
        <f t="shared" si="1"/>
        <v>0</v>
      </c>
    </row>
    <row r="11" spans="1:11" x14ac:dyDescent="0.25">
      <c r="A11" s="18"/>
      <c r="B11" s="25">
        <v>3</v>
      </c>
      <c r="C11" s="23"/>
      <c r="D11" s="13"/>
      <c r="E11" s="13"/>
      <c r="F11" s="14"/>
      <c r="G11" s="15"/>
      <c r="H11" s="14">
        <f t="shared" si="0"/>
        <v>0</v>
      </c>
      <c r="I11" s="15">
        <f t="shared" si="1"/>
        <v>0</v>
      </c>
    </row>
    <row r="12" spans="1:11" x14ac:dyDescent="0.25">
      <c r="A12" s="18"/>
      <c r="B12" s="25">
        <v>4</v>
      </c>
      <c r="C12" s="23"/>
      <c r="D12" s="13"/>
      <c r="E12" s="13"/>
      <c r="F12" s="14"/>
      <c r="G12" s="15"/>
      <c r="H12" s="14">
        <f t="shared" si="0"/>
        <v>0</v>
      </c>
      <c r="I12" s="15">
        <f t="shared" si="1"/>
        <v>0</v>
      </c>
    </row>
    <row r="13" spans="1:11" x14ac:dyDescent="0.25">
      <c r="A13" s="18"/>
      <c r="B13" s="25">
        <v>5</v>
      </c>
      <c r="C13" s="23"/>
      <c r="D13" s="13"/>
      <c r="E13" s="13"/>
      <c r="F13" s="14"/>
      <c r="G13" s="15"/>
      <c r="H13" s="14">
        <f t="shared" si="0"/>
        <v>0</v>
      </c>
      <c r="I13" s="15">
        <f t="shared" si="1"/>
        <v>0</v>
      </c>
    </row>
    <row r="14" spans="1:11" x14ac:dyDescent="0.25">
      <c r="A14" s="18"/>
      <c r="B14" s="25">
        <v>6</v>
      </c>
      <c r="C14" s="23"/>
      <c r="D14" s="13"/>
      <c r="E14" s="13"/>
      <c r="F14" s="14"/>
      <c r="G14" s="15"/>
      <c r="H14" s="14">
        <f t="shared" si="0"/>
        <v>0</v>
      </c>
      <c r="I14" s="15">
        <f t="shared" si="1"/>
        <v>0</v>
      </c>
    </row>
    <row r="15" spans="1:11" x14ac:dyDescent="0.25">
      <c r="A15" s="18"/>
      <c r="B15" s="25">
        <v>7</v>
      </c>
      <c r="C15" s="23"/>
      <c r="D15" s="13">
        <f>SUM(C9:C15)</f>
        <v>0</v>
      </c>
      <c r="E15" s="13"/>
      <c r="F15" s="14"/>
      <c r="G15" s="15"/>
      <c r="H15" s="119">
        <v>0</v>
      </c>
      <c r="I15" s="15">
        <v>0</v>
      </c>
      <c r="J15" s="119">
        <f>IF(D15&gt;(ROUND((210/6)*(7-(COUNTBLANK(C9:C15)))-0,0)),((C9+C10+C11+C12+C13+C14+C15)-(ROUND((210/6)*(7-(COUNTBLANK(C9:C15)))-0,0)))*$J$6,0)</f>
        <v>0</v>
      </c>
      <c r="K15" s="15">
        <f>IF(SUM(I9:I15)&gt;J15,SUM(I9:I15),J15)</f>
        <v>0</v>
      </c>
    </row>
    <row r="16" spans="1:11" x14ac:dyDescent="0.25">
      <c r="A16" s="18">
        <f>'Grades 1-3'!A11</f>
        <v>45160</v>
      </c>
      <c r="B16" s="60">
        <f>IF($B$9&gt;0,$B$9,0)</f>
        <v>1</v>
      </c>
      <c r="C16" s="23"/>
      <c r="D16" s="13"/>
      <c r="E16" s="13"/>
      <c r="F16" s="13"/>
      <c r="G16" s="61"/>
      <c r="H16" s="14">
        <f t="shared" ref="H16:H21" si="2">IF(C16&gt;$C$6,(C16-$C$6)*$F$6,0)</f>
        <v>0</v>
      </c>
      <c r="I16" s="15">
        <f t="shared" ref="I16:I22" si="3">H16</f>
        <v>0</v>
      </c>
      <c r="J16" s="15"/>
      <c r="K16" s="15"/>
    </row>
    <row r="17" spans="1:15" x14ac:dyDescent="0.25">
      <c r="A17" s="18"/>
      <c r="B17" s="28">
        <f>IF($B$10&gt;0,$B$10,0)</f>
        <v>2</v>
      </c>
      <c r="C17" s="23"/>
      <c r="D17" s="13"/>
      <c r="E17" s="13"/>
      <c r="F17" s="13"/>
      <c r="G17" s="61"/>
      <c r="H17" s="14">
        <f t="shared" si="2"/>
        <v>0</v>
      </c>
      <c r="I17" s="15">
        <f t="shared" si="3"/>
        <v>0</v>
      </c>
      <c r="J17" s="15"/>
      <c r="K17" s="15"/>
    </row>
    <row r="18" spans="1:15" x14ac:dyDescent="0.25">
      <c r="A18" s="18"/>
      <c r="B18" s="28">
        <f>IF($B$11&gt;0,$B$11,0)</f>
        <v>3</v>
      </c>
      <c r="C18" s="23"/>
      <c r="D18" s="13"/>
      <c r="E18" s="13"/>
      <c r="F18" s="13"/>
      <c r="G18" s="61"/>
      <c r="H18" s="14">
        <f t="shared" si="2"/>
        <v>0</v>
      </c>
      <c r="I18" s="15">
        <f t="shared" si="3"/>
        <v>0</v>
      </c>
      <c r="J18" s="15"/>
      <c r="K18" s="15"/>
    </row>
    <row r="19" spans="1:15" x14ac:dyDescent="0.25">
      <c r="A19" s="18"/>
      <c r="B19" s="28">
        <f>IF($B$12&gt;0,$B$12,0)</f>
        <v>4</v>
      </c>
      <c r="C19" s="23"/>
      <c r="D19" s="13"/>
      <c r="E19" s="13"/>
      <c r="F19" s="13"/>
      <c r="G19" s="61"/>
      <c r="H19" s="14">
        <f t="shared" si="2"/>
        <v>0</v>
      </c>
      <c r="I19" s="15">
        <f t="shared" si="3"/>
        <v>0</v>
      </c>
      <c r="J19" s="15"/>
      <c r="K19" s="15"/>
      <c r="O19" s="62"/>
    </row>
    <row r="20" spans="1:15" x14ac:dyDescent="0.25">
      <c r="A20" s="18"/>
      <c r="B20" s="28">
        <f>IF($B$13&gt;0,$B$13,0)</f>
        <v>5</v>
      </c>
      <c r="C20" s="23"/>
      <c r="D20" s="13"/>
      <c r="E20" s="13"/>
      <c r="F20" s="13"/>
      <c r="G20" s="61"/>
      <c r="H20" s="14">
        <f t="shared" si="2"/>
        <v>0</v>
      </c>
      <c r="I20" s="15">
        <f t="shared" si="3"/>
        <v>0</v>
      </c>
      <c r="J20" s="15"/>
      <c r="K20" s="15"/>
      <c r="O20" s="62"/>
    </row>
    <row r="21" spans="1:15" x14ac:dyDescent="0.25">
      <c r="A21" s="18"/>
      <c r="B21" s="28">
        <v>6</v>
      </c>
      <c r="C21" s="23"/>
      <c r="D21" s="13"/>
      <c r="E21" s="13"/>
      <c r="F21" s="13"/>
      <c r="G21" s="61"/>
      <c r="H21" s="14">
        <f t="shared" si="2"/>
        <v>0</v>
      </c>
      <c r="I21" s="15">
        <f t="shared" si="3"/>
        <v>0</v>
      </c>
      <c r="J21" s="15"/>
      <c r="K21" s="15"/>
      <c r="O21" s="62"/>
    </row>
    <row r="22" spans="1:15" x14ac:dyDescent="0.25">
      <c r="A22" s="18"/>
      <c r="B22" s="69">
        <f>IF($B$15&gt;0,$B$15,0)</f>
        <v>7</v>
      </c>
      <c r="C22" s="23"/>
      <c r="D22" s="13">
        <f>SUM(C16:C22)</f>
        <v>0</v>
      </c>
      <c r="E22" s="13"/>
      <c r="F22" s="14"/>
      <c r="G22" s="15"/>
      <c r="H22" s="119">
        <v>0</v>
      </c>
      <c r="I22" s="15">
        <v>0</v>
      </c>
      <c r="J22" s="119">
        <f>IF(D22&gt;(ROUND((210/6)*(7-(COUNTBLANK(C16:C22)))-0,0)),((C16+C17+C18+C19+C20+C21+C22)-(ROUND((210/6)*(7-(COUNTBLANK(C16:C22)))-0,0)))*$J$6,0)</f>
        <v>0</v>
      </c>
      <c r="K22" s="15">
        <f>IF(SUM(I16:I22)&gt;J22,SUM(I16:I22),J22)</f>
        <v>0</v>
      </c>
    </row>
    <row r="23" spans="1:15" x14ac:dyDescent="0.25">
      <c r="A23" s="18">
        <f>'Grades 1-3'!A12</f>
        <v>45161</v>
      </c>
      <c r="B23" s="60">
        <f>IF($B$9&gt;0,$B$9,0)</f>
        <v>1</v>
      </c>
      <c r="C23" s="23"/>
      <c r="D23" s="13"/>
      <c r="E23" s="13"/>
      <c r="F23" s="13"/>
      <c r="G23" s="61"/>
      <c r="H23" s="14">
        <f t="shared" ref="H23:H28" si="4">IF(C23&gt;$C$6,(C23-$C$6)*$F$6,0)</f>
        <v>0</v>
      </c>
      <c r="I23" s="15">
        <f t="shared" ref="I23:I70" si="5">H23</f>
        <v>0</v>
      </c>
      <c r="J23" s="15"/>
      <c r="K23" s="15"/>
    </row>
    <row r="24" spans="1:15" x14ac:dyDescent="0.25">
      <c r="A24" s="18"/>
      <c r="B24" s="28">
        <f>IF($B$10&gt;0,$B$10,0)</f>
        <v>2</v>
      </c>
      <c r="C24" s="23"/>
      <c r="D24" s="13"/>
      <c r="E24" s="13"/>
      <c r="F24" s="13"/>
      <c r="G24" s="61"/>
      <c r="H24" s="14">
        <f t="shared" si="4"/>
        <v>0</v>
      </c>
      <c r="I24" s="15">
        <f t="shared" si="5"/>
        <v>0</v>
      </c>
      <c r="J24" s="15"/>
      <c r="K24" s="15"/>
    </row>
    <row r="25" spans="1:15" x14ac:dyDescent="0.25">
      <c r="A25" s="18"/>
      <c r="B25" s="28">
        <f>IF($B$11&gt;0,$B$11,0)</f>
        <v>3</v>
      </c>
      <c r="C25" s="23"/>
      <c r="D25" s="13"/>
      <c r="E25" s="13"/>
      <c r="F25" s="13"/>
      <c r="G25" s="61"/>
      <c r="H25" s="14">
        <f t="shared" si="4"/>
        <v>0</v>
      </c>
      <c r="I25" s="15">
        <f t="shared" si="5"/>
        <v>0</v>
      </c>
      <c r="J25" s="15"/>
      <c r="K25" s="15"/>
    </row>
    <row r="26" spans="1:15" x14ac:dyDescent="0.25">
      <c r="A26" s="18"/>
      <c r="B26" s="28">
        <f>IF($B$12&gt;0,$B$12,0)</f>
        <v>4</v>
      </c>
      <c r="C26" s="23"/>
      <c r="D26" s="13"/>
      <c r="E26" s="13"/>
      <c r="F26" s="13"/>
      <c r="G26" s="61"/>
      <c r="H26" s="14">
        <f t="shared" si="4"/>
        <v>0</v>
      </c>
      <c r="I26" s="15">
        <f t="shared" si="5"/>
        <v>0</v>
      </c>
      <c r="J26" s="15"/>
      <c r="K26" s="15"/>
      <c r="O26" s="62"/>
    </row>
    <row r="27" spans="1:15" x14ac:dyDescent="0.25">
      <c r="A27" s="18"/>
      <c r="B27" s="28">
        <f>IF($B$13&gt;0,$B$13,0)</f>
        <v>5</v>
      </c>
      <c r="C27" s="23"/>
      <c r="D27" s="13"/>
      <c r="E27" s="13"/>
      <c r="F27" s="13"/>
      <c r="G27" s="61"/>
      <c r="H27" s="14">
        <f t="shared" si="4"/>
        <v>0</v>
      </c>
      <c r="I27" s="15">
        <f t="shared" ref="I27" si="6">H27</f>
        <v>0</v>
      </c>
      <c r="J27" s="15"/>
      <c r="K27" s="15"/>
      <c r="O27" s="62"/>
    </row>
    <row r="28" spans="1:15" x14ac:dyDescent="0.25">
      <c r="A28" s="18"/>
      <c r="B28" s="28">
        <v>6</v>
      </c>
      <c r="C28" s="23"/>
      <c r="D28" s="13"/>
      <c r="E28" s="13"/>
      <c r="F28" s="13"/>
      <c r="G28" s="61"/>
      <c r="H28" s="14">
        <f t="shared" si="4"/>
        <v>0</v>
      </c>
      <c r="I28" s="15">
        <f t="shared" si="5"/>
        <v>0</v>
      </c>
      <c r="J28" s="15"/>
      <c r="K28" s="15"/>
      <c r="O28" s="62"/>
    </row>
    <row r="29" spans="1:15" x14ac:dyDescent="0.25">
      <c r="A29" s="18"/>
      <c r="B29" s="69">
        <f>IF($B$15&gt;0,$B$15,0)</f>
        <v>7</v>
      </c>
      <c r="C29" s="23"/>
      <c r="D29" s="13">
        <f>SUM(C23:C29)</f>
        <v>0</v>
      </c>
      <c r="E29" s="13"/>
      <c r="F29" s="14"/>
      <c r="G29" s="15"/>
      <c r="H29" s="119">
        <v>0</v>
      </c>
      <c r="I29" s="15">
        <v>0</v>
      </c>
      <c r="J29" s="119">
        <f>IF(D29&gt;(ROUND((210/6)*(7-(COUNTBLANK(C23:C29)))-0,0)),((C23+C24+C25+C26+C27+C28+C29)-(ROUND((210/6)*(7-(COUNTBLANK(C23:C29)))-0,0)))*$J$6,0)</f>
        <v>0</v>
      </c>
      <c r="K29" s="15">
        <f>IF(SUM(I23:I29)&gt;J29,SUM(I23:I29),J29)</f>
        <v>0</v>
      </c>
    </row>
    <row r="30" spans="1:15" x14ac:dyDescent="0.25">
      <c r="A30" s="18">
        <f>'Grade K'!A14</f>
        <v>45162</v>
      </c>
      <c r="B30" s="60">
        <f>IF($B$9&gt;0,$B$9,0)</f>
        <v>1</v>
      </c>
      <c r="C30" s="23"/>
      <c r="D30" s="13"/>
      <c r="E30" s="13"/>
      <c r="F30" s="13"/>
      <c r="G30" s="61"/>
      <c r="H30" s="14">
        <f t="shared" ref="H30:H35" si="7">IF(C30&gt;$C$6,(C30-$C$6)*$F$6,0)</f>
        <v>0</v>
      </c>
      <c r="I30" s="15">
        <f t="shared" si="5"/>
        <v>0</v>
      </c>
      <c r="J30" s="15"/>
      <c r="K30" s="15"/>
    </row>
    <row r="31" spans="1:15" x14ac:dyDescent="0.25">
      <c r="A31" s="18"/>
      <c r="B31" s="28">
        <f>IF($B$10&gt;0,$B$10,0)</f>
        <v>2</v>
      </c>
      <c r="C31" s="23"/>
      <c r="D31" s="13"/>
      <c r="E31" s="13"/>
      <c r="F31" s="13"/>
      <c r="G31" s="61"/>
      <c r="H31" s="14">
        <f t="shared" si="7"/>
        <v>0</v>
      </c>
      <c r="I31" s="15">
        <f t="shared" si="5"/>
        <v>0</v>
      </c>
      <c r="J31" s="15"/>
      <c r="K31" s="15"/>
    </row>
    <row r="32" spans="1:15" x14ac:dyDescent="0.25">
      <c r="A32" s="18"/>
      <c r="B32" s="28">
        <f>IF($B$11&gt;0,$B$11,0)</f>
        <v>3</v>
      </c>
      <c r="C32" s="23"/>
      <c r="D32" s="13"/>
      <c r="E32" s="13"/>
      <c r="F32" s="13"/>
      <c r="G32" s="61"/>
      <c r="H32" s="14">
        <f t="shared" si="7"/>
        <v>0</v>
      </c>
      <c r="I32" s="15">
        <f t="shared" si="5"/>
        <v>0</v>
      </c>
      <c r="J32" s="15"/>
      <c r="K32" s="15"/>
    </row>
    <row r="33" spans="1:15" x14ac:dyDescent="0.25">
      <c r="A33" s="18"/>
      <c r="B33" s="28">
        <f>IF($B$12&gt;0,$B$12,0)</f>
        <v>4</v>
      </c>
      <c r="C33" s="23"/>
      <c r="D33" s="13"/>
      <c r="E33" s="13"/>
      <c r="F33" s="13"/>
      <c r="G33" s="61"/>
      <c r="H33" s="14">
        <f t="shared" si="7"/>
        <v>0</v>
      </c>
      <c r="I33" s="15">
        <f t="shared" si="5"/>
        <v>0</v>
      </c>
      <c r="J33" s="15"/>
      <c r="K33" s="15"/>
      <c r="O33" s="62"/>
    </row>
    <row r="34" spans="1:15" x14ac:dyDescent="0.25">
      <c r="A34" s="18"/>
      <c r="B34" s="28">
        <f>IF($B$13&gt;0,$B$13,0)</f>
        <v>5</v>
      </c>
      <c r="C34" s="23"/>
      <c r="D34" s="13"/>
      <c r="E34" s="13"/>
      <c r="F34" s="13"/>
      <c r="G34" s="61"/>
      <c r="H34" s="14">
        <f t="shared" si="7"/>
        <v>0</v>
      </c>
      <c r="I34" s="15">
        <f t="shared" ref="I34" si="8">H34</f>
        <v>0</v>
      </c>
      <c r="J34" s="15"/>
      <c r="K34" s="15"/>
      <c r="O34" s="62"/>
    </row>
    <row r="35" spans="1:15" x14ac:dyDescent="0.25">
      <c r="A35" s="18"/>
      <c r="B35" s="28">
        <v>6</v>
      </c>
      <c r="C35" s="23"/>
      <c r="D35" s="13"/>
      <c r="E35" s="13"/>
      <c r="F35" s="13"/>
      <c r="G35" s="61"/>
      <c r="H35" s="14">
        <f t="shared" si="7"/>
        <v>0</v>
      </c>
      <c r="I35" s="15">
        <f t="shared" si="5"/>
        <v>0</v>
      </c>
      <c r="J35" s="15"/>
      <c r="K35" s="15"/>
      <c r="O35" s="62"/>
    </row>
    <row r="36" spans="1:15" x14ac:dyDescent="0.25">
      <c r="A36" s="18"/>
      <c r="B36" s="69">
        <f>IF($B$15&gt;0,$B$15,0)</f>
        <v>7</v>
      </c>
      <c r="C36" s="23"/>
      <c r="D36" s="13">
        <f>SUM(C30:C36)</f>
        <v>0</v>
      </c>
      <c r="E36" s="13"/>
      <c r="F36" s="14"/>
      <c r="G36" s="15"/>
      <c r="H36" s="119">
        <v>0</v>
      </c>
      <c r="I36" s="15">
        <v>0</v>
      </c>
      <c r="J36" s="119">
        <f>IF(D36&gt;(ROUND((210/6)*(7-(COUNTBLANK(C30:C36)))-0,0)),((C30+C31+C32+C33+C34+C35+C36)-(ROUND((210/6)*(7-(COUNTBLANK(C30:C36)))-0,0)))*$J$6,0)</f>
        <v>0</v>
      </c>
      <c r="K36" s="15">
        <f>IF(SUM(I30:I36)&gt;J36,SUM(I30:I36),J36)</f>
        <v>0</v>
      </c>
    </row>
    <row r="37" spans="1:15" x14ac:dyDescent="0.25">
      <c r="A37" s="18">
        <f>'Grades 1-3'!A14</f>
        <v>45163</v>
      </c>
      <c r="B37" s="60">
        <f>IF($B$9&gt;0,$B$9,0)</f>
        <v>1</v>
      </c>
      <c r="C37" s="23"/>
      <c r="D37" s="13"/>
      <c r="E37" s="13"/>
      <c r="F37" s="13"/>
      <c r="G37" s="61"/>
      <c r="H37" s="14">
        <f t="shared" ref="H37:H42" si="9">IF(C37&gt;$C$6,(C37-$C$6)*$F$6,0)</f>
        <v>0</v>
      </c>
      <c r="I37" s="15">
        <f t="shared" si="5"/>
        <v>0</v>
      </c>
      <c r="J37" s="15"/>
      <c r="K37" s="15"/>
    </row>
    <row r="38" spans="1:15" x14ac:dyDescent="0.25">
      <c r="A38" s="18"/>
      <c r="B38" s="28">
        <f>IF($B$10&gt;0,$B$10,0)</f>
        <v>2</v>
      </c>
      <c r="C38" s="23"/>
      <c r="D38" s="13"/>
      <c r="E38" s="13"/>
      <c r="F38" s="13"/>
      <c r="G38" s="61"/>
      <c r="H38" s="14">
        <f t="shared" si="9"/>
        <v>0</v>
      </c>
      <c r="I38" s="15">
        <f t="shared" si="5"/>
        <v>0</v>
      </c>
      <c r="J38" s="15"/>
      <c r="K38" s="15"/>
    </row>
    <row r="39" spans="1:15" x14ac:dyDescent="0.25">
      <c r="A39" s="18"/>
      <c r="B39" s="28">
        <f>IF($B$11&gt;0,$B$11,0)</f>
        <v>3</v>
      </c>
      <c r="C39" s="23"/>
      <c r="D39" s="13"/>
      <c r="E39" s="13"/>
      <c r="F39" s="13"/>
      <c r="G39" s="61"/>
      <c r="H39" s="14">
        <f t="shared" si="9"/>
        <v>0</v>
      </c>
      <c r="I39" s="15">
        <f t="shared" si="5"/>
        <v>0</v>
      </c>
      <c r="J39" s="15"/>
      <c r="K39" s="15"/>
    </row>
    <row r="40" spans="1:15" x14ac:dyDescent="0.25">
      <c r="A40" s="18"/>
      <c r="B40" s="28">
        <f>IF($B$12&gt;0,$B$12,0)</f>
        <v>4</v>
      </c>
      <c r="C40" s="23"/>
      <c r="D40" s="13"/>
      <c r="E40" s="13"/>
      <c r="F40" s="13"/>
      <c r="G40" s="61"/>
      <c r="H40" s="14">
        <f t="shared" si="9"/>
        <v>0</v>
      </c>
      <c r="I40" s="15">
        <f t="shared" si="5"/>
        <v>0</v>
      </c>
      <c r="J40" s="15"/>
      <c r="K40" s="15"/>
      <c r="O40" s="62"/>
    </row>
    <row r="41" spans="1:15" x14ac:dyDescent="0.25">
      <c r="A41" s="18"/>
      <c r="B41" s="28">
        <f>IF($B$13&gt;0,$B$13,0)</f>
        <v>5</v>
      </c>
      <c r="C41" s="23"/>
      <c r="D41" s="13"/>
      <c r="E41" s="13"/>
      <c r="F41" s="13"/>
      <c r="G41" s="61"/>
      <c r="H41" s="14">
        <f t="shared" si="9"/>
        <v>0</v>
      </c>
      <c r="I41" s="15">
        <f t="shared" ref="I41" si="10">H41</f>
        <v>0</v>
      </c>
      <c r="J41" s="15"/>
      <c r="K41" s="15"/>
      <c r="O41" s="62"/>
    </row>
    <row r="42" spans="1:15" x14ac:dyDescent="0.25">
      <c r="A42" s="18"/>
      <c r="B42" s="28">
        <v>6</v>
      </c>
      <c r="C42" s="23"/>
      <c r="D42" s="13"/>
      <c r="E42" s="13"/>
      <c r="F42" s="13"/>
      <c r="G42" s="61"/>
      <c r="H42" s="14">
        <f t="shared" si="9"/>
        <v>0</v>
      </c>
      <c r="I42" s="15">
        <f t="shared" si="5"/>
        <v>0</v>
      </c>
      <c r="J42" s="15"/>
      <c r="K42" s="15"/>
      <c r="O42" s="62"/>
    </row>
    <row r="43" spans="1:15" x14ac:dyDescent="0.25">
      <c r="A43" s="18"/>
      <c r="B43" s="69">
        <f>IF($B$15&gt;0,$B$15,0)</f>
        <v>7</v>
      </c>
      <c r="C43" s="23"/>
      <c r="D43" s="13">
        <f>SUM(C37:C43)</f>
        <v>0</v>
      </c>
      <c r="E43" s="13"/>
      <c r="F43" s="14"/>
      <c r="G43" s="15"/>
      <c r="H43" s="119">
        <v>0</v>
      </c>
      <c r="I43" s="15">
        <v>0</v>
      </c>
      <c r="J43" s="119">
        <f>IF(D43&gt;(ROUND((210/6)*(7-(COUNTBLANK(C37:C43)))-0,0)),((C37+C38+C39+C40+C41+C42+C43)-(ROUND((210/6)*(7-(COUNTBLANK(C37:C43)))-0,0)))*$J$6,0)</f>
        <v>0</v>
      </c>
      <c r="K43" s="15">
        <f>IF(SUM(I37:I43)&gt;J43,SUM(I37:I43),J43)</f>
        <v>0</v>
      </c>
    </row>
    <row r="44" spans="1:15" x14ac:dyDescent="0.25">
      <c r="A44" s="18">
        <f>'Grades 1-3'!A15</f>
        <v>45166</v>
      </c>
      <c r="B44" s="60">
        <f>IF($B$9&gt;0,$B$9,0)</f>
        <v>1</v>
      </c>
      <c r="C44" s="23"/>
      <c r="D44" s="13"/>
      <c r="E44" s="13"/>
      <c r="F44" s="13"/>
      <c r="G44" s="61"/>
      <c r="H44" s="14">
        <f t="shared" ref="H44:H49" si="11">IF(C44&gt;$C$6,(C44-$C$6)*$F$6,0)</f>
        <v>0</v>
      </c>
      <c r="I44" s="15">
        <f t="shared" si="5"/>
        <v>0</v>
      </c>
      <c r="J44" s="15"/>
      <c r="K44" s="15"/>
    </row>
    <row r="45" spans="1:15" x14ac:dyDescent="0.25">
      <c r="A45" s="18"/>
      <c r="B45" s="28">
        <f>IF($B$10&gt;0,$B$10,0)</f>
        <v>2</v>
      </c>
      <c r="C45" s="23"/>
      <c r="D45" s="13"/>
      <c r="E45" s="13"/>
      <c r="F45" s="13"/>
      <c r="G45" s="61"/>
      <c r="H45" s="14">
        <f t="shared" si="11"/>
        <v>0</v>
      </c>
      <c r="I45" s="15">
        <f t="shared" si="5"/>
        <v>0</v>
      </c>
      <c r="J45" s="15"/>
      <c r="K45" s="15"/>
    </row>
    <row r="46" spans="1:15" x14ac:dyDescent="0.25">
      <c r="A46" s="18"/>
      <c r="B46" s="28">
        <f>IF($B$11&gt;0,$B$11,0)</f>
        <v>3</v>
      </c>
      <c r="C46" s="23"/>
      <c r="D46" s="13"/>
      <c r="E46" s="13"/>
      <c r="F46" s="13"/>
      <c r="G46" s="61"/>
      <c r="H46" s="14">
        <f t="shared" si="11"/>
        <v>0</v>
      </c>
      <c r="I46" s="15">
        <f t="shared" si="5"/>
        <v>0</v>
      </c>
      <c r="J46" s="15"/>
      <c r="K46" s="15"/>
    </row>
    <row r="47" spans="1:15" x14ac:dyDescent="0.25">
      <c r="A47" s="18"/>
      <c r="B47" s="28">
        <f>IF($B$12&gt;0,$B$12,0)</f>
        <v>4</v>
      </c>
      <c r="C47" s="23"/>
      <c r="D47" s="13"/>
      <c r="E47" s="13"/>
      <c r="F47" s="13"/>
      <c r="G47" s="61"/>
      <c r="H47" s="14">
        <f t="shared" si="11"/>
        <v>0</v>
      </c>
      <c r="I47" s="15">
        <f t="shared" si="5"/>
        <v>0</v>
      </c>
      <c r="J47" s="15"/>
      <c r="K47" s="15"/>
    </row>
    <row r="48" spans="1:15" ht="14.25" customHeight="1" x14ac:dyDescent="0.25">
      <c r="A48" s="18"/>
      <c r="B48" s="28">
        <f>IF($B$13&gt;0,$B$13,0)</f>
        <v>5</v>
      </c>
      <c r="C48" s="23"/>
      <c r="D48" s="13"/>
      <c r="E48" s="13"/>
      <c r="F48" s="13"/>
      <c r="G48" s="61"/>
      <c r="H48" s="14">
        <f t="shared" si="11"/>
        <v>0</v>
      </c>
      <c r="I48" s="15">
        <f t="shared" ref="I48" si="12">H48</f>
        <v>0</v>
      </c>
      <c r="J48" s="15"/>
      <c r="K48" s="15"/>
    </row>
    <row r="49" spans="1:11" ht="14.25" customHeight="1" x14ac:dyDescent="0.25">
      <c r="A49" s="18"/>
      <c r="B49" s="28">
        <v>6</v>
      </c>
      <c r="C49" s="23"/>
      <c r="D49" s="13"/>
      <c r="E49" s="13"/>
      <c r="F49" s="13"/>
      <c r="G49" s="61"/>
      <c r="H49" s="14">
        <f t="shared" si="11"/>
        <v>0</v>
      </c>
      <c r="I49" s="15">
        <f t="shared" si="5"/>
        <v>0</v>
      </c>
      <c r="J49" s="15"/>
      <c r="K49" s="15"/>
    </row>
    <row r="50" spans="1:11" x14ac:dyDescent="0.25">
      <c r="A50" s="18"/>
      <c r="B50" s="69">
        <f>IF($B$15&gt;0,$B$15,0)</f>
        <v>7</v>
      </c>
      <c r="C50" s="23"/>
      <c r="D50" s="13">
        <f>SUM(C44:C50)</f>
        <v>0</v>
      </c>
      <c r="E50" s="13"/>
      <c r="F50" s="14"/>
      <c r="G50" s="15"/>
      <c r="H50" s="119">
        <v>0</v>
      </c>
      <c r="I50" s="15">
        <v>0</v>
      </c>
      <c r="J50" s="119">
        <f>IF(D50&gt;(ROUND((210/6)*(7-(COUNTBLANK(C44:C50)))-0,0)),((C44+C45+C46+C47+C48+C49+C50)-(ROUND((210/6)*(7-(COUNTBLANK(C44:C50)))-0,0)))*$J$6,0)</f>
        <v>0</v>
      </c>
      <c r="K50" s="15">
        <f>IF(SUM(I44:I50)&gt;J50,SUM(I44:I50),J50)</f>
        <v>0</v>
      </c>
    </row>
    <row r="51" spans="1:11" x14ac:dyDescent="0.25">
      <c r="A51" s="18">
        <f>'Grades 1-3'!A16</f>
        <v>45167</v>
      </c>
      <c r="B51" s="60">
        <f>IF($B$9&gt;0,$B$9,0)</f>
        <v>1</v>
      </c>
      <c r="C51" s="23"/>
      <c r="D51" s="13"/>
      <c r="E51" s="13"/>
      <c r="F51" s="13"/>
      <c r="G51" s="61"/>
      <c r="H51" s="14">
        <f t="shared" ref="H51:H56" si="13">IF(C51&gt;$C$6,(C51-$C$6)*$F$6,0)</f>
        <v>0</v>
      </c>
      <c r="I51" s="15">
        <f t="shared" si="5"/>
        <v>0</v>
      </c>
      <c r="J51" s="15"/>
      <c r="K51" s="15"/>
    </row>
    <row r="52" spans="1:11" x14ac:dyDescent="0.25">
      <c r="A52" s="18"/>
      <c r="B52" s="28">
        <f>IF($B$10&gt;0,$B$10,0)</f>
        <v>2</v>
      </c>
      <c r="C52" s="23"/>
      <c r="D52" s="13"/>
      <c r="E52" s="13"/>
      <c r="F52" s="13"/>
      <c r="G52" s="61"/>
      <c r="H52" s="14">
        <f t="shared" si="13"/>
        <v>0</v>
      </c>
      <c r="I52" s="15">
        <f t="shared" si="5"/>
        <v>0</v>
      </c>
      <c r="J52" s="15"/>
      <c r="K52" s="15"/>
    </row>
    <row r="53" spans="1:11" x14ac:dyDescent="0.25">
      <c r="A53" s="18"/>
      <c r="B53" s="28">
        <f>IF($B$11&gt;0,$B$11,0)</f>
        <v>3</v>
      </c>
      <c r="C53" s="23"/>
      <c r="D53" s="13"/>
      <c r="E53" s="13"/>
      <c r="F53" s="13"/>
      <c r="G53" s="61"/>
      <c r="H53" s="14">
        <f t="shared" si="13"/>
        <v>0</v>
      </c>
      <c r="I53" s="15">
        <f t="shared" si="5"/>
        <v>0</v>
      </c>
      <c r="J53" s="15"/>
      <c r="K53" s="15"/>
    </row>
    <row r="54" spans="1:11" x14ac:dyDescent="0.25">
      <c r="A54" s="18"/>
      <c r="B54" s="28">
        <f>IF($B$12&gt;0,$B$12,0)</f>
        <v>4</v>
      </c>
      <c r="C54" s="23"/>
      <c r="D54" s="13"/>
      <c r="E54" s="13"/>
      <c r="F54" s="13"/>
      <c r="G54" s="61"/>
      <c r="H54" s="14">
        <f t="shared" si="13"/>
        <v>0</v>
      </c>
      <c r="I54" s="15">
        <f t="shared" si="5"/>
        <v>0</v>
      </c>
      <c r="J54" s="15"/>
      <c r="K54" s="15"/>
    </row>
    <row r="55" spans="1:11" x14ac:dyDescent="0.25">
      <c r="A55" s="18"/>
      <c r="B55" s="28">
        <f>IF($B$13&gt;0,$B$13,0)</f>
        <v>5</v>
      </c>
      <c r="C55" s="23"/>
      <c r="D55" s="13"/>
      <c r="E55" s="13"/>
      <c r="F55" s="13"/>
      <c r="G55" s="61"/>
      <c r="H55" s="14">
        <f t="shared" si="13"/>
        <v>0</v>
      </c>
      <c r="I55" s="15">
        <f t="shared" ref="I55" si="14">H55</f>
        <v>0</v>
      </c>
      <c r="J55" s="15"/>
      <c r="K55" s="15"/>
    </row>
    <row r="56" spans="1:11" x14ac:dyDescent="0.25">
      <c r="A56" s="18"/>
      <c r="B56" s="28">
        <v>6</v>
      </c>
      <c r="C56" s="23"/>
      <c r="D56" s="13"/>
      <c r="E56" s="13"/>
      <c r="F56" s="13"/>
      <c r="G56" s="61"/>
      <c r="H56" s="14">
        <f t="shared" si="13"/>
        <v>0</v>
      </c>
      <c r="I56" s="15">
        <f t="shared" si="5"/>
        <v>0</v>
      </c>
      <c r="J56" s="15"/>
      <c r="K56" s="15"/>
    </row>
    <row r="57" spans="1:11" x14ac:dyDescent="0.25">
      <c r="A57" s="18"/>
      <c r="B57" s="69">
        <f>IF($B$15&gt;0,$B$15,0)</f>
        <v>7</v>
      </c>
      <c r="C57" s="23"/>
      <c r="D57" s="13">
        <f>SUM(C51:C57)</f>
        <v>0</v>
      </c>
      <c r="E57" s="13"/>
      <c r="F57" s="14"/>
      <c r="G57" s="15"/>
      <c r="H57" s="119">
        <v>0</v>
      </c>
      <c r="I57" s="15">
        <v>0</v>
      </c>
      <c r="J57" s="119">
        <f>IF(D57&gt;(ROUND((210/6)*(7-(COUNTBLANK(C51:C57)))-0,0)),((C51+C52+C53+C54+C55+C56+C57)-(ROUND((210/6)*(7-(COUNTBLANK(C51:C57)))-0,0)))*$J$6,0)</f>
        <v>0</v>
      </c>
      <c r="K57" s="15">
        <f>IF(SUM(I51:I57)&gt;J57,SUM(I51:I57),J57)</f>
        <v>0</v>
      </c>
    </row>
    <row r="58" spans="1:11" x14ac:dyDescent="0.25">
      <c r="A58" s="18">
        <f>'Grades 1-3'!A17</f>
        <v>45168</v>
      </c>
      <c r="B58" s="60">
        <f>IF($B$9&gt;0,$B$9,0)</f>
        <v>1</v>
      </c>
      <c r="C58" s="23"/>
      <c r="D58" s="13"/>
      <c r="E58" s="13"/>
      <c r="F58" s="13"/>
      <c r="G58" s="61"/>
      <c r="H58" s="14">
        <f t="shared" ref="H58:H63" si="15">IF(C58&gt;$C$6,(C58-$C$6)*$F$6,0)</f>
        <v>0</v>
      </c>
      <c r="I58" s="15">
        <f t="shared" si="5"/>
        <v>0</v>
      </c>
      <c r="J58" s="15"/>
      <c r="K58" s="15"/>
    </row>
    <row r="59" spans="1:11" x14ac:dyDescent="0.25">
      <c r="A59" s="18"/>
      <c r="B59" s="28">
        <f>IF($B$10&gt;0,$B$10,0)</f>
        <v>2</v>
      </c>
      <c r="C59" s="23"/>
      <c r="D59" s="13"/>
      <c r="E59" s="13"/>
      <c r="F59" s="13"/>
      <c r="G59" s="61"/>
      <c r="H59" s="14">
        <f t="shared" si="15"/>
        <v>0</v>
      </c>
      <c r="I59" s="15">
        <f t="shared" si="5"/>
        <v>0</v>
      </c>
      <c r="J59" s="15"/>
      <c r="K59" s="15"/>
    </row>
    <row r="60" spans="1:11" x14ac:dyDescent="0.25">
      <c r="A60" s="18"/>
      <c r="B60" s="28">
        <f>IF($B$11&gt;0,$B$11,0)</f>
        <v>3</v>
      </c>
      <c r="C60" s="23"/>
      <c r="D60" s="13"/>
      <c r="E60" s="13"/>
      <c r="F60" s="13"/>
      <c r="G60" s="61"/>
      <c r="H60" s="14">
        <f t="shared" si="15"/>
        <v>0</v>
      </c>
      <c r="I60" s="15">
        <f t="shared" si="5"/>
        <v>0</v>
      </c>
      <c r="J60" s="15"/>
      <c r="K60" s="15"/>
    </row>
    <row r="61" spans="1:11" x14ac:dyDescent="0.25">
      <c r="A61" s="18"/>
      <c r="B61" s="28">
        <f>IF($B$12&gt;0,$B$12,0)</f>
        <v>4</v>
      </c>
      <c r="C61" s="23"/>
      <c r="D61" s="13"/>
      <c r="E61" s="13"/>
      <c r="F61" s="13"/>
      <c r="G61" s="61"/>
      <c r="H61" s="14">
        <f t="shared" si="15"/>
        <v>0</v>
      </c>
      <c r="I61" s="15">
        <f t="shared" si="5"/>
        <v>0</v>
      </c>
      <c r="J61" s="15"/>
      <c r="K61" s="15"/>
    </row>
    <row r="62" spans="1:11" x14ac:dyDescent="0.25">
      <c r="A62" s="18"/>
      <c r="B62" s="28">
        <f>IF($B$13&gt;0,$B$13,0)</f>
        <v>5</v>
      </c>
      <c r="C62" s="23"/>
      <c r="D62" s="13"/>
      <c r="E62" s="13"/>
      <c r="F62" s="13"/>
      <c r="G62" s="61"/>
      <c r="H62" s="14">
        <f t="shared" si="15"/>
        <v>0</v>
      </c>
      <c r="I62" s="15">
        <f t="shared" ref="I62" si="16">H62</f>
        <v>0</v>
      </c>
      <c r="J62" s="15"/>
      <c r="K62" s="15"/>
    </row>
    <row r="63" spans="1:11" x14ac:dyDescent="0.25">
      <c r="A63" s="18"/>
      <c r="B63" s="28">
        <v>6</v>
      </c>
      <c r="C63" s="23"/>
      <c r="D63" s="13"/>
      <c r="E63" s="13"/>
      <c r="F63" s="13"/>
      <c r="G63" s="61"/>
      <c r="H63" s="14">
        <f t="shared" si="15"/>
        <v>0</v>
      </c>
      <c r="I63" s="15">
        <f t="shared" si="5"/>
        <v>0</v>
      </c>
      <c r="J63" s="15"/>
      <c r="K63" s="15"/>
    </row>
    <row r="64" spans="1:11" x14ac:dyDescent="0.25">
      <c r="A64" s="18"/>
      <c r="B64" s="69">
        <f>IF($B$15&gt;0,$B$15,0)</f>
        <v>7</v>
      </c>
      <c r="C64" s="23"/>
      <c r="D64" s="13">
        <f>SUM(C58:C64)</f>
        <v>0</v>
      </c>
      <c r="E64" s="13"/>
      <c r="F64" s="14"/>
      <c r="G64" s="15"/>
      <c r="H64" s="119">
        <v>0</v>
      </c>
      <c r="I64" s="15">
        <v>0</v>
      </c>
      <c r="J64" s="119">
        <f>IF(D64&gt;(ROUND((210/6)*(7-(COUNTBLANK(C58:C64)))-0,0)),((C58+C59+C60+C61+C62+C63+C64)-(ROUND((210/6)*(7-(COUNTBLANK(C58:C64)))-0,0)))*$J$6,0)</f>
        <v>0</v>
      </c>
      <c r="K64" s="15">
        <f>IF(SUM(I58:I64)&gt;J64,SUM(I58:I64),J64)</f>
        <v>0</v>
      </c>
    </row>
    <row r="65" spans="1:11" x14ac:dyDescent="0.25">
      <c r="A65" s="18">
        <f>'Grades 1-3'!A18</f>
        <v>45169</v>
      </c>
      <c r="B65" s="60">
        <f t="shared" ref="B65" si="17">IF($B$9&gt;0,$B$9,0)</f>
        <v>1</v>
      </c>
      <c r="C65" s="23"/>
      <c r="D65" s="13"/>
      <c r="E65" s="13"/>
      <c r="F65" s="13"/>
      <c r="G65" s="61"/>
      <c r="H65" s="14">
        <f t="shared" ref="H65:H70" si="18">IF(C65&gt;$C$6,(C65-$C$6)*$F$6,0)</f>
        <v>0</v>
      </c>
      <c r="I65" s="15">
        <f t="shared" si="5"/>
        <v>0</v>
      </c>
      <c r="J65" s="15"/>
      <c r="K65" s="15"/>
    </row>
    <row r="66" spans="1:11" x14ac:dyDescent="0.25">
      <c r="A66" s="18"/>
      <c r="B66" s="28">
        <f t="shared" ref="B66" si="19">IF($B$10&gt;0,$B$10,0)</f>
        <v>2</v>
      </c>
      <c r="C66" s="23"/>
      <c r="D66" s="13"/>
      <c r="E66" s="13"/>
      <c r="F66" s="13"/>
      <c r="G66" s="61"/>
      <c r="H66" s="14">
        <f t="shared" si="18"/>
        <v>0</v>
      </c>
      <c r="I66" s="15">
        <f t="shared" si="5"/>
        <v>0</v>
      </c>
      <c r="J66" s="15"/>
      <c r="K66" s="15"/>
    </row>
    <row r="67" spans="1:11" x14ac:dyDescent="0.25">
      <c r="A67" s="18"/>
      <c r="B67" s="28">
        <f t="shared" ref="B67" si="20">IF($B$11&gt;0,$B$11,0)</f>
        <v>3</v>
      </c>
      <c r="C67" s="23"/>
      <c r="D67" s="13"/>
      <c r="E67" s="13"/>
      <c r="F67" s="13"/>
      <c r="G67" s="61"/>
      <c r="H67" s="14">
        <f t="shared" si="18"/>
        <v>0</v>
      </c>
      <c r="I67" s="15">
        <f t="shared" si="5"/>
        <v>0</v>
      </c>
      <c r="J67" s="15"/>
      <c r="K67" s="15"/>
    </row>
    <row r="68" spans="1:11" x14ac:dyDescent="0.25">
      <c r="A68" s="18"/>
      <c r="B68" s="28">
        <f t="shared" ref="B68" si="21">IF($B$12&gt;0,$B$12,0)</f>
        <v>4</v>
      </c>
      <c r="C68" s="23"/>
      <c r="D68" s="13"/>
      <c r="E68" s="13"/>
      <c r="F68" s="13"/>
      <c r="G68" s="61"/>
      <c r="H68" s="14">
        <f t="shared" si="18"/>
        <v>0</v>
      </c>
      <c r="I68" s="15">
        <f t="shared" si="5"/>
        <v>0</v>
      </c>
      <c r="J68" s="15"/>
      <c r="K68" s="15"/>
    </row>
    <row r="69" spans="1:11" x14ac:dyDescent="0.25">
      <c r="A69" s="18"/>
      <c r="B69" s="28">
        <f t="shared" ref="B69" si="22">IF($B$13&gt;0,$B$13,0)</f>
        <v>5</v>
      </c>
      <c r="C69" s="23"/>
      <c r="D69" s="13"/>
      <c r="E69" s="13"/>
      <c r="F69" s="13"/>
      <c r="G69" s="61"/>
      <c r="H69" s="14">
        <f t="shared" si="18"/>
        <v>0</v>
      </c>
      <c r="I69" s="15">
        <f t="shared" ref="I69" si="23">H69</f>
        <v>0</v>
      </c>
      <c r="J69" s="15"/>
      <c r="K69" s="15"/>
    </row>
    <row r="70" spans="1:11" x14ac:dyDescent="0.25">
      <c r="A70" s="18"/>
      <c r="B70" s="28">
        <v>6</v>
      </c>
      <c r="C70" s="23"/>
      <c r="D70" s="13"/>
      <c r="E70" s="13"/>
      <c r="F70" s="13"/>
      <c r="G70" s="61"/>
      <c r="H70" s="14">
        <f t="shared" si="18"/>
        <v>0</v>
      </c>
      <c r="I70" s="15">
        <f t="shared" si="5"/>
        <v>0</v>
      </c>
      <c r="J70" s="15"/>
      <c r="K70" s="15"/>
    </row>
    <row r="71" spans="1:11" x14ac:dyDescent="0.25">
      <c r="A71" s="18"/>
      <c r="B71" s="28">
        <f t="shared" ref="B71" si="24">IF($B$15&gt;0,$B$15,0)</f>
        <v>7</v>
      </c>
      <c r="C71" s="96"/>
      <c r="D71" s="13">
        <f>SUM(C65:C71)</f>
        <v>0</v>
      </c>
      <c r="E71" s="13"/>
      <c r="F71" s="14"/>
      <c r="G71" s="15"/>
      <c r="H71" s="119">
        <v>0</v>
      </c>
      <c r="I71" s="15">
        <v>0</v>
      </c>
      <c r="J71" s="119">
        <f>IF(D71&gt;(ROUND((210/6)*(7-(COUNTBLANK(C65:C71)))-0,0)),((C65+C66+C67+C68+C69+C70+C71)-(ROUND((210/6)*(7-(COUNTBLANK(C65:C71)))-0,0)))*$J$6,0)</f>
        <v>0</v>
      </c>
      <c r="K71" s="15">
        <f>IF(SUM(I65:I71)&gt;J71,SUM(I65:I71),J71)</f>
        <v>0</v>
      </c>
    </row>
    <row r="72" spans="1:11" ht="19.5" thickBot="1" x14ac:dyDescent="0.35">
      <c r="A72" s="97" t="s">
        <v>2</v>
      </c>
      <c r="B72" s="101"/>
      <c r="C72" s="102"/>
      <c r="D72" s="103"/>
      <c r="E72" s="103"/>
      <c r="F72" s="100"/>
      <c r="G72" s="104"/>
      <c r="H72" s="104"/>
      <c r="I72" s="104"/>
      <c r="J72" s="104"/>
      <c r="K72" s="105">
        <f>SUM(K9:K71)</f>
        <v>0</v>
      </c>
    </row>
    <row r="73" spans="1:11" ht="8.1" customHeight="1" thickTop="1" x14ac:dyDescent="0.25">
      <c r="A73" s="16"/>
      <c r="B73" s="1"/>
      <c r="C73" s="1"/>
      <c r="D73" s="1"/>
      <c r="E73" s="1"/>
      <c r="F73" s="1"/>
      <c r="G73" s="1"/>
      <c r="H73" s="1"/>
      <c r="I73" s="1"/>
    </row>
    <row r="74" spans="1:11" x14ac:dyDescent="0.25">
      <c r="A74" s="57" t="s">
        <v>19</v>
      </c>
      <c r="B74" s="1"/>
      <c r="C74" s="1"/>
      <c r="D74" s="1"/>
      <c r="E74" s="1"/>
      <c r="F74" s="1"/>
      <c r="G74" s="1"/>
      <c r="H74" s="1"/>
      <c r="I74" s="1"/>
    </row>
    <row r="75" spans="1:11" ht="8.1" customHeight="1" x14ac:dyDescent="0.25">
      <c r="A75" s="16"/>
      <c r="B75" s="1"/>
      <c r="C75" s="1"/>
      <c r="D75" s="1"/>
      <c r="E75" s="1"/>
      <c r="F75" s="1"/>
      <c r="G75" s="1"/>
      <c r="H75" s="1"/>
      <c r="I75" s="1"/>
    </row>
    <row r="76" spans="1:11" x14ac:dyDescent="0.25">
      <c r="A76" s="58" t="s">
        <v>21</v>
      </c>
      <c r="B76" s="1"/>
      <c r="C76" s="1"/>
      <c r="D76" s="1"/>
      <c r="E76" s="1"/>
      <c r="F76" s="1"/>
      <c r="G76" s="1"/>
      <c r="H76" s="1"/>
      <c r="I76" s="1"/>
    </row>
    <row r="77" spans="1:11" x14ac:dyDescent="0.25">
      <c r="A77" s="59" t="s">
        <v>22</v>
      </c>
      <c r="B77" s="1"/>
      <c r="C77" s="1"/>
      <c r="D77" s="1"/>
      <c r="E77" s="1"/>
      <c r="F77" s="1"/>
      <c r="G77" s="1"/>
      <c r="H77" s="1"/>
      <c r="I77" s="1"/>
    </row>
    <row r="78" spans="1:11" ht="9.9499999999999993" customHeight="1" x14ac:dyDescent="0.25">
      <c r="A78" s="31"/>
      <c r="B78" s="31"/>
      <c r="D78" s="31"/>
      <c r="E78" s="31"/>
    </row>
    <row r="79" spans="1:11" x14ac:dyDescent="0.25">
      <c r="C79" s="34"/>
      <c r="D79" s="31"/>
      <c r="E79" s="31"/>
    </row>
    <row r="80" spans="1:11" x14ac:dyDescent="0.25">
      <c r="A80" s="44" t="s">
        <v>13</v>
      </c>
      <c r="B80" s="45"/>
      <c r="C80" s="46"/>
      <c r="D80" s="30"/>
      <c r="E80" s="47" t="s">
        <v>1</v>
      </c>
      <c r="F80" s="47"/>
    </row>
    <row r="81" spans="1:7" ht="9.9499999999999993" customHeight="1" x14ac:dyDescent="0.25">
      <c r="A81" s="31"/>
      <c r="B81" s="31"/>
      <c r="D81" s="31"/>
      <c r="E81" s="31"/>
    </row>
    <row r="82" spans="1:7" x14ac:dyDescent="0.25">
      <c r="A82" s="48"/>
      <c r="B82" s="49"/>
      <c r="C82" s="50"/>
      <c r="D82" s="31"/>
      <c r="E82" s="31"/>
    </row>
    <row r="83" spans="1:7" ht="17.25" x14ac:dyDescent="0.25">
      <c r="A83" s="44" t="s">
        <v>35</v>
      </c>
      <c r="B83" s="67"/>
      <c r="C83" s="67"/>
      <c r="D83" s="30"/>
      <c r="E83" s="47" t="s">
        <v>1</v>
      </c>
      <c r="F83" s="47"/>
    </row>
    <row r="84" spans="1:7" x14ac:dyDescent="0.25">
      <c r="A84" s="53"/>
      <c r="B84" s="54"/>
      <c r="C84" s="55"/>
      <c r="D84" s="30"/>
      <c r="E84" s="30"/>
      <c r="F84" s="30"/>
    </row>
    <row r="85" spans="1:7" ht="8.1" customHeight="1" x14ac:dyDescent="0.25">
      <c r="B85" s="31"/>
      <c r="D85" s="31"/>
      <c r="E85" s="31"/>
    </row>
    <row r="86" spans="1:7" x14ac:dyDescent="0.25">
      <c r="A86" s="31" t="s">
        <v>20</v>
      </c>
      <c r="B86" s="31"/>
      <c r="D86" s="31"/>
      <c r="E86" s="31"/>
    </row>
    <row r="87" spans="1:7" ht="18.75" x14ac:dyDescent="0.3">
      <c r="A87" s="143" t="str">
        <f>'Grade K'!A35:F35</f>
        <v xml:space="preserve">   01-0000-0-1103-000-1110-1000-000-108</v>
      </c>
      <c r="B87" s="143"/>
      <c r="C87" s="143"/>
      <c r="D87" s="143"/>
      <c r="E87" s="143"/>
      <c r="F87" s="143"/>
      <c r="G87" s="143"/>
    </row>
  </sheetData>
  <sheetProtection algorithmName="SHA-512" hashValue="TSl2FG0Q96DP1QVrdfeYSTzIUBNMAc3MK4H/DgRL3qrqd3vsWGJGNl57iWPc9lY1QkeE1oFUeaqrAnMNLNdfeg==" saltValue="1VIaGYz/DHj9okX100hOeA==" spinCount="100000" sheet="1" objects="1" scenarios="1"/>
  <mergeCells count="5">
    <mergeCell ref="C5:D5"/>
    <mergeCell ref="E7:E8"/>
    <mergeCell ref="A87:G87"/>
    <mergeCell ref="A2:K2"/>
    <mergeCell ref="G5:K5"/>
  </mergeCells>
  <printOptions horizontalCentered="1"/>
  <pageMargins left="0.25" right="0.25" top="0.25" bottom="0.25" header="0.25" footer="0.25"/>
  <pageSetup scale="92" fitToHeight="0" orientation="portrait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87"/>
  <sheetViews>
    <sheetView view="pageBreakPreview" zoomScaleNormal="100" zoomScaleSheetLayoutView="100" workbookViewId="0">
      <selection activeCell="D12" sqref="D12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0" width="9.140625" style="31"/>
    <col min="11" max="11" width="11.42578125" style="31" customWidth="1"/>
    <col min="12" max="16384" width="9.140625" style="31"/>
  </cols>
  <sheetData>
    <row r="1" spans="1:11" s="30" customFormat="1" ht="15.75" x14ac:dyDescent="0.25">
      <c r="A1" s="118" t="str">
        <f>'Grades 4-6'!A1</f>
        <v>2023-24</v>
      </c>
      <c r="B1" s="120" t="s">
        <v>52</v>
      </c>
      <c r="C1" s="112"/>
      <c r="D1" s="112"/>
      <c r="E1" s="112"/>
      <c r="F1" s="112"/>
      <c r="G1" s="112"/>
      <c r="H1" s="112"/>
      <c r="I1" s="112"/>
    </row>
    <row r="2" spans="1:11" ht="15.75" x14ac:dyDescent="0.25">
      <c r="A2" s="144" t="str">
        <f>+'Grades 1-3'!A2:F2</f>
        <v>August 21st - August 31st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11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38"/>
      <c r="K4" s="22" t="s">
        <v>14</v>
      </c>
    </row>
    <row r="5" spans="1:11" s="40" customFormat="1" ht="30" customHeight="1" x14ac:dyDescent="0.25">
      <c r="A5" s="2"/>
      <c r="B5" s="3"/>
      <c r="C5" s="141" t="s">
        <v>11</v>
      </c>
      <c r="D5" s="141"/>
      <c r="E5" s="24"/>
      <c r="F5" s="117" t="s">
        <v>51</v>
      </c>
      <c r="G5" s="141" t="s">
        <v>53</v>
      </c>
      <c r="H5" s="141"/>
      <c r="I5" s="141"/>
      <c r="J5" s="141"/>
      <c r="K5" s="141"/>
    </row>
    <row r="6" spans="1:11" s="40" customFormat="1" x14ac:dyDescent="0.25">
      <c r="A6" s="68" t="s">
        <v>30</v>
      </c>
      <c r="B6" s="7"/>
      <c r="C6" s="117">
        <v>40</v>
      </c>
      <c r="D6" s="8" t="s">
        <v>15</v>
      </c>
      <c r="E6" s="24"/>
      <c r="F6" s="9">
        <v>3</v>
      </c>
      <c r="G6" s="4"/>
      <c r="I6" s="5"/>
      <c r="J6" s="9">
        <v>3</v>
      </c>
    </row>
    <row r="7" spans="1:11" ht="17.100000000000001" customHeight="1" x14ac:dyDescent="0.25">
      <c r="A7" s="10"/>
      <c r="B7" s="11"/>
      <c r="C7" s="11" t="s">
        <v>17</v>
      </c>
      <c r="D7" s="11"/>
      <c r="E7" s="142"/>
      <c r="F7" s="12"/>
      <c r="G7" s="12"/>
      <c r="H7" s="12"/>
      <c r="I7" s="10"/>
      <c r="J7" s="10"/>
      <c r="K7" s="10"/>
    </row>
    <row r="8" spans="1:11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42"/>
      <c r="F8" s="12"/>
      <c r="G8" s="12"/>
      <c r="H8" s="12"/>
      <c r="I8" s="10" t="s">
        <v>5</v>
      </c>
      <c r="J8" s="10" t="s">
        <v>8</v>
      </c>
      <c r="K8" s="10" t="s">
        <v>10</v>
      </c>
    </row>
    <row r="9" spans="1:11" x14ac:dyDescent="0.25">
      <c r="A9" s="18">
        <v>45159</v>
      </c>
      <c r="B9" s="25">
        <v>1</v>
      </c>
      <c r="C9" s="23"/>
      <c r="D9" s="13"/>
      <c r="E9" s="13"/>
      <c r="F9" s="14"/>
      <c r="G9" s="15"/>
      <c r="H9" s="14">
        <f t="shared" ref="H9:H14" si="0">IF(C9&gt;$C$6,(C9-$C$6)*$F$6,0)</f>
        <v>0</v>
      </c>
      <c r="I9" s="15">
        <f t="shared" ref="I9:I14" si="1">H9</f>
        <v>0</v>
      </c>
    </row>
    <row r="10" spans="1:11" x14ac:dyDescent="0.25">
      <c r="A10" s="18"/>
      <c r="B10" s="25">
        <v>2</v>
      </c>
      <c r="C10" s="23"/>
      <c r="D10" s="13"/>
      <c r="E10" s="13"/>
      <c r="F10" s="14"/>
      <c r="G10" s="15"/>
      <c r="H10" s="14">
        <f t="shared" si="0"/>
        <v>0</v>
      </c>
      <c r="I10" s="15">
        <f t="shared" si="1"/>
        <v>0</v>
      </c>
    </row>
    <row r="11" spans="1:11" x14ac:dyDescent="0.25">
      <c r="A11" s="18"/>
      <c r="B11" s="25">
        <v>3</v>
      </c>
      <c r="C11" s="23"/>
      <c r="D11" s="13"/>
      <c r="E11" s="13"/>
      <c r="F11" s="14"/>
      <c r="G11" s="15"/>
      <c r="H11" s="14">
        <f t="shared" si="0"/>
        <v>0</v>
      </c>
      <c r="I11" s="15">
        <f t="shared" si="1"/>
        <v>0</v>
      </c>
    </row>
    <row r="12" spans="1:11" x14ac:dyDescent="0.25">
      <c r="A12" s="18"/>
      <c r="B12" s="25">
        <v>4</v>
      </c>
      <c r="C12" s="23"/>
      <c r="D12" s="13"/>
      <c r="E12" s="13"/>
      <c r="F12" s="14"/>
      <c r="G12" s="15"/>
      <c r="H12" s="14">
        <f t="shared" si="0"/>
        <v>0</v>
      </c>
      <c r="I12" s="15">
        <f t="shared" si="1"/>
        <v>0</v>
      </c>
    </row>
    <row r="13" spans="1:11" x14ac:dyDescent="0.25">
      <c r="A13" s="18"/>
      <c r="B13" s="25">
        <v>5</v>
      </c>
      <c r="C13" s="23"/>
      <c r="D13" s="13"/>
      <c r="E13" s="13"/>
      <c r="F13" s="14"/>
      <c r="G13" s="15"/>
      <c r="H13" s="14">
        <f t="shared" si="0"/>
        <v>0</v>
      </c>
      <c r="I13" s="15">
        <f t="shared" si="1"/>
        <v>0</v>
      </c>
    </row>
    <row r="14" spans="1:11" x14ac:dyDescent="0.25">
      <c r="A14" s="18"/>
      <c r="B14" s="25">
        <v>6</v>
      </c>
      <c r="C14" s="23"/>
      <c r="D14" s="13"/>
      <c r="E14" s="13"/>
      <c r="F14" s="14"/>
      <c r="G14" s="15"/>
      <c r="H14" s="14">
        <f t="shared" si="0"/>
        <v>0</v>
      </c>
      <c r="I14" s="15">
        <f t="shared" si="1"/>
        <v>0</v>
      </c>
    </row>
    <row r="15" spans="1:11" x14ac:dyDescent="0.25">
      <c r="A15" s="18"/>
      <c r="B15" s="25">
        <v>7</v>
      </c>
      <c r="C15" s="23"/>
      <c r="D15" s="13">
        <f>SUM(C9:C15)</f>
        <v>0</v>
      </c>
      <c r="E15" s="13"/>
      <c r="F15" s="14"/>
      <c r="G15" s="15"/>
      <c r="H15" s="119">
        <v>0</v>
      </c>
      <c r="I15" s="15">
        <v>0</v>
      </c>
      <c r="J15" s="119">
        <f>IF(D15&gt;(ROUND((240/6)*(7-(COUNTBLANK(C9:C15)))-0,0)),((C9+C10+C11+C12+C13+C14+C15)-(ROUND((240/6)*(7-(COUNTBLANK(C9:C15)))-0,0)))*$J$6,0)</f>
        <v>0</v>
      </c>
      <c r="K15" s="15">
        <f>IF(SUM(I9:I15)&gt;J15,SUM(I9:I15),J15)</f>
        <v>0</v>
      </c>
    </row>
    <row r="16" spans="1:11" x14ac:dyDescent="0.25">
      <c r="A16" s="18">
        <f>'Grades 1-3'!A11</f>
        <v>45160</v>
      </c>
      <c r="B16" s="60">
        <f>IF($B$9&gt;0,$B$9,0)</f>
        <v>1</v>
      </c>
      <c r="C16" s="23"/>
      <c r="D16" s="13"/>
      <c r="E16" s="13"/>
      <c r="F16" s="13"/>
      <c r="G16" s="61"/>
      <c r="H16" s="14">
        <f t="shared" ref="H16:H21" si="2">IF(C16&gt;$C$6,(C16-$C$6)*$F$6,0)</f>
        <v>0</v>
      </c>
      <c r="I16" s="15">
        <f t="shared" ref="I16:I22" si="3">H16</f>
        <v>0</v>
      </c>
      <c r="J16" s="15"/>
      <c r="K16" s="15"/>
    </row>
    <row r="17" spans="1:15" x14ac:dyDescent="0.25">
      <c r="A17" s="18"/>
      <c r="B17" s="28">
        <f>IF($B$10&gt;0,$B$10,0)</f>
        <v>2</v>
      </c>
      <c r="C17" s="23"/>
      <c r="D17" s="13"/>
      <c r="E17" s="13"/>
      <c r="F17" s="13"/>
      <c r="G17" s="61"/>
      <c r="H17" s="14">
        <f t="shared" si="2"/>
        <v>0</v>
      </c>
      <c r="I17" s="15">
        <f t="shared" si="3"/>
        <v>0</v>
      </c>
      <c r="J17" s="15"/>
      <c r="K17" s="15"/>
    </row>
    <row r="18" spans="1:15" x14ac:dyDescent="0.25">
      <c r="A18" s="18"/>
      <c r="B18" s="28">
        <f>IF($B$11&gt;0,$B$11,0)</f>
        <v>3</v>
      </c>
      <c r="C18" s="23"/>
      <c r="D18" s="13"/>
      <c r="E18" s="13"/>
      <c r="F18" s="13"/>
      <c r="G18" s="61"/>
      <c r="H18" s="14">
        <f t="shared" si="2"/>
        <v>0</v>
      </c>
      <c r="I18" s="15">
        <f t="shared" si="3"/>
        <v>0</v>
      </c>
      <c r="J18" s="15"/>
      <c r="K18" s="15"/>
    </row>
    <row r="19" spans="1:15" x14ac:dyDescent="0.25">
      <c r="A19" s="18"/>
      <c r="B19" s="28">
        <f>IF($B$12&gt;0,$B$12,0)</f>
        <v>4</v>
      </c>
      <c r="C19" s="23"/>
      <c r="D19" s="13"/>
      <c r="E19" s="13"/>
      <c r="F19" s="13"/>
      <c r="G19" s="61"/>
      <c r="H19" s="14">
        <f t="shared" si="2"/>
        <v>0</v>
      </c>
      <c r="I19" s="15">
        <f t="shared" si="3"/>
        <v>0</v>
      </c>
      <c r="J19" s="15"/>
      <c r="K19" s="15"/>
      <c r="O19" s="62"/>
    </row>
    <row r="20" spans="1:15" x14ac:dyDescent="0.25">
      <c r="A20" s="18"/>
      <c r="B20" s="28">
        <f>IF($B$13&gt;0,$B$13,0)</f>
        <v>5</v>
      </c>
      <c r="C20" s="23"/>
      <c r="D20" s="13"/>
      <c r="E20" s="13"/>
      <c r="F20" s="13"/>
      <c r="G20" s="61"/>
      <c r="H20" s="14">
        <f t="shared" si="2"/>
        <v>0</v>
      </c>
      <c r="I20" s="15">
        <f t="shared" si="3"/>
        <v>0</v>
      </c>
      <c r="J20" s="15"/>
      <c r="K20" s="15"/>
      <c r="O20" s="62"/>
    </row>
    <row r="21" spans="1:15" x14ac:dyDescent="0.25">
      <c r="A21" s="18"/>
      <c r="B21" s="28">
        <v>6</v>
      </c>
      <c r="C21" s="23"/>
      <c r="D21" s="13"/>
      <c r="E21" s="13"/>
      <c r="F21" s="13"/>
      <c r="G21" s="61"/>
      <c r="H21" s="14">
        <f t="shared" si="2"/>
        <v>0</v>
      </c>
      <c r="I21" s="15">
        <f t="shared" si="3"/>
        <v>0</v>
      </c>
      <c r="J21" s="15"/>
      <c r="K21" s="15"/>
      <c r="O21" s="62"/>
    </row>
    <row r="22" spans="1:15" x14ac:dyDescent="0.25">
      <c r="A22" s="18"/>
      <c r="B22" s="69">
        <f>IF($B$15&gt;0,$B$15,0)</f>
        <v>7</v>
      </c>
      <c r="C22" s="23"/>
      <c r="D22" s="13">
        <f>SUM(C16:C22)</f>
        <v>0</v>
      </c>
      <c r="E22" s="13"/>
      <c r="F22" s="14"/>
      <c r="G22" s="15"/>
      <c r="H22" s="119">
        <v>0</v>
      </c>
      <c r="I22" s="15">
        <v>0</v>
      </c>
      <c r="J22" s="119">
        <f>IF(D22&gt;(ROUND((240/6)*(7-(COUNTBLANK(C16:C22)))-0,0)),((C16+C17+C18+C19+C20+C21+C22)-(ROUND((240/6)*(7-(COUNTBLANK(C16:C22)))-0,0)))*$J$6,0)</f>
        <v>0</v>
      </c>
      <c r="K22" s="15">
        <f>IF(SUM(I16:I22)&gt;J22,SUM(I16:I22),J22)</f>
        <v>0</v>
      </c>
    </row>
    <row r="23" spans="1:15" x14ac:dyDescent="0.25">
      <c r="A23" s="18">
        <f>'Grades 1-3'!A12</f>
        <v>45161</v>
      </c>
      <c r="B23" s="60">
        <f>IF($B$9&gt;0,$B$9,0)</f>
        <v>1</v>
      </c>
      <c r="C23" s="23"/>
      <c r="D23" s="13"/>
      <c r="E23" s="13"/>
      <c r="F23" s="13"/>
      <c r="G23" s="61"/>
      <c r="H23" s="14">
        <f t="shared" ref="H23:H28" si="4">IF(C23&gt;$C$6,(C23-$C$6)*$F$6,0)</f>
        <v>0</v>
      </c>
      <c r="I23" s="15">
        <f t="shared" ref="I23:I70" si="5">H23</f>
        <v>0</v>
      </c>
      <c r="J23" s="15"/>
      <c r="K23" s="15"/>
    </row>
    <row r="24" spans="1:15" x14ac:dyDescent="0.25">
      <c r="A24" s="18"/>
      <c r="B24" s="28">
        <f>IF($B$10&gt;0,$B$10,0)</f>
        <v>2</v>
      </c>
      <c r="C24" s="23"/>
      <c r="D24" s="13"/>
      <c r="E24" s="13"/>
      <c r="F24" s="13"/>
      <c r="G24" s="61"/>
      <c r="H24" s="14">
        <f t="shared" si="4"/>
        <v>0</v>
      </c>
      <c r="I24" s="15">
        <f t="shared" si="5"/>
        <v>0</v>
      </c>
      <c r="J24" s="15"/>
      <c r="K24" s="15"/>
    </row>
    <row r="25" spans="1:15" x14ac:dyDescent="0.25">
      <c r="A25" s="18"/>
      <c r="B25" s="28">
        <f>IF($B$11&gt;0,$B$11,0)</f>
        <v>3</v>
      </c>
      <c r="C25" s="23"/>
      <c r="D25" s="13"/>
      <c r="E25" s="13"/>
      <c r="F25" s="13"/>
      <c r="G25" s="61"/>
      <c r="H25" s="14">
        <f t="shared" si="4"/>
        <v>0</v>
      </c>
      <c r="I25" s="15">
        <f t="shared" si="5"/>
        <v>0</v>
      </c>
      <c r="J25" s="15"/>
      <c r="K25" s="15"/>
    </row>
    <row r="26" spans="1:15" x14ac:dyDescent="0.25">
      <c r="A26" s="18"/>
      <c r="B26" s="28">
        <f>IF($B$12&gt;0,$B$12,0)</f>
        <v>4</v>
      </c>
      <c r="C26" s="23"/>
      <c r="D26" s="13"/>
      <c r="E26" s="13"/>
      <c r="F26" s="13"/>
      <c r="G26" s="61"/>
      <c r="H26" s="14">
        <f t="shared" si="4"/>
        <v>0</v>
      </c>
      <c r="I26" s="15">
        <f t="shared" si="5"/>
        <v>0</v>
      </c>
      <c r="J26" s="15"/>
      <c r="K26" s="15"/>
      <c r="O26" s="62"/>
    </row>
    <row r="27" spans="1:15" x14ac:dyDescent="0.25">
      <c r="A27" s="18"/>
      <c r="B27" s="28">
        <f>IF($B$13&gt;0,$B$13,0)</f>
        <v>5</v>
      </c>
      <c r="C27" s="23"/>
      <c r="D27" s="13"/>
      <c r="E27" s="13"/>
      <c r="F27" s="13"/>
      <c r="G27" s="61"/>
      <c r="H27" s="14">
        <f t="shared" si="4"/>
        <v>0</v>
      </c>
      <c r="I27" s="15">
        <f t="shared" si="5"/>
        <v>0</v>
      </c>
      <c r="J27" s="15"/>
      <c r="K27" s="15"/>
      <c r="O27" s="62"/>
    </row>
    <row r="28" spans="1:15" x14ac:dyDescent="0.25">
      <c r="A28" s="18"/>
      <c r="B28" s="28">
        <v>6</v>
      </c>
      <c r="C28" s="23"/>
      <c r="D28" s="13"/>
      <c r="E28" s="13"/>
      <c r="F28" s="13"/>
      <c r="G28" s="61"/>
      <c r="H28" s="14">
        <f t="shared" si="4"/>
        <v>0</v>
      </c>
      <c r="I28" s="15">
        <f t="shared" si="5"/>
        <v>0</v>
      </c>
      <c r="J28" s="15"/>
      <c r="K28" s="15"/>
      <c r="O28" s="62"/>
    </row>
    <row r="29" spans="1:15" x14ac:dyDescent="0.25">
      <c r="A29" s="18"/>
      <c r="B29" s="69">
        <f>IF($B$15&gt;0,$B$15,0)</f>
        <v>7</v>
      </c>
      <c r="C29" s="23"/>
      <c r="D29" s="13">
        <f>SUM(C23:C29)</f>
        <v>0</v>
      </c>
      <c r="E29" s="13"/>
      <c r="F29" s="14"/>
      <c r="G29" s="15"/>
      <c r="H29" s="119">
        <v>0</v>
      </c>
      <c r="I29" s="15">
        <v>0</v>
      </c>
      <c r="J29" s="119">
        <f>IF(D29&gt;(ROUND((240/6)*(7-(COUNTBLANK(C23:C29)))-0,0)),((C23+C24+C25+C26+C27+C28+C29)-(ROUND((240/6)*(7-(COUNTBLANK(C23:C29)))-0,0)))*$J$6,0)</f>
        <v>0</v>
      </c>
      <c r="K29" s="15">
        <f>IF(SUM(I23:I29)&gt;J29,SUM(I23:I29),J29)</f>
        <v>0</v>
      </c>
    </row>
    <row r="30" spans="1:15" x14ac:dyDescent="0.25">
      <c r="A30" s="18">
        <f>'Grade K'!A14</f>
        <v>45162</v>
      </c>
      <c r="B30" s="60">
        <f>IF($B$9&gt;0,$B$9,0)</f>
        <v>1</v>
      </c>
      <c r="C30" s="23"/>
      <c r="D30" s="13"/>
      <c r="E30" s="13"/>
      <c r="F30" s="13"/>
      <c r="G30" s="61"/>
      <c r="H30" s="14">
        <f t="shared" ref="H30:H35" si="6">IF(C30&gt;$C$6,(C30-$C$6)*$F$6,0)</f>
        <v>0</v>
      </c>
      <c r="I30" s="15">
        <f t="shared" si="5"/>
        <v>0</v>
      </c>
      <c r="J30" s="15"/>
      <c r="K30" s="15"/>
    </row>
    <row r="31" spans="1:15" x14ac:dyDescent="0.25">
      <c r="A31" s="18"/>
      <c r="B31" s="28">
        <f>IF($B$10&gt;0,$B$10,0)</f>
        <v>2</v>
      </c>
      <c r="C31" s="23"/>
      <c r="D31" s="13"/>
      <c r="E31" s="13"/>
      <c r="F31" s="13"/>
      <c r="G31" s="61"/>
      <c r="H31" s="14">
        <f t="shared" si="6"/>
        <v>0</v>
      </c>
      <c r="I31" s="15">
        <f t="shared" si="5"/>
        <v>0</v>
      </c>
      <c r="J31" s="15"/>
      <c r="K31" s="15"/>
    </row>
    <row r="32" spans="1:15" x14ac:dyDescent="0.25">
      <c r="A32" s="18"/>
      <c r="B32" s="28">
        <f>IF($B$11&gt;0,$B$11,0)</f>
        <v>3</v>
      </c>
      <c r="C32" s="23"/>
      <c r="D32" s="13"/>
      <c r="E32" s="13"/>
      <c r="F32" s="13"/>
      <c r="G32" s="61"/>
      <c r="H32" s="14">
        <f t="shared" si="6"/>
        <v>0</v>
      </c>
      <c r="I32" s="15">
        <f t="shared" si="5"/>
        <v>0</v>
      </c>
      <c r="J32" s="15"/>
      <c r="K32" s="15"/>
    </row>
    <row r="33" spans="1:15" x14ac:dyDescent="0.25">
      <c r="A33" s="18"/>
      <c r="B33" s="28">
        <f>IF($B$12&gt;0,$B$12,0)</f>
        <v>4</v>
      </c>
      <c r="C33" s="23"/>
      <c r="D33" s="13"/>
      <c r="E33" s="13"/>
      <c r="F33" s="13"/>
      <c r="G33" s="61"/>
      <c r="H33" s="14">
        <f t="shared" si="6"/>
        <v>0</v>
      </c>
      <c r="I33" s="15">
        <f t="shared" si="5"/>
        <v>0</v>
      </c>
      <c r="J33" s="15"/>
      <c r="K33" s="15"/>
      <c r="O33" s="62"/>
    </row>
    <row r="34" spans="1:15" x14ac:dyDescent="0.25">
      <c r="A34" s="18"/>
      <c r="B34" s="28">
        <f>IF($B$13&gt;0,$B$13,0)</f>
        <v>5</v>
      </c>
      <c r="C34" s="23"/>
      <c r="D34" s="13"/>
      <c r="E34" s="13"/>
      <c r="F34" s="13"/>
      <c r="G34" s="61"/>
      <c r="H34" s="14">
        <f t="shared" si="6"/>
        <v>0</v>
      </c>
      <c r="I34" s="15">
        <f t="shared" si="5"/>
        <v>0</v>
      </c>
      <c r="J34" s="15"/>
      <c r="K34" s="15"/>
      <c r="O34" s="62"/>
    </row>
    <row r="35" spans="1:15" x14ac:dyDescent="0.25">
      <c r="A35" s="18"/>
      <c r="B35" s="28">
        <v>6</v>
      </c>
      <c r="C35" s="23"/>
      <c r="D35" s="13"/>
      <c r="E35" s="13"/>
      <c r="F35" s="13"/>
      <c r="G35" s="61"/>
      <c r="H35" s="14">
        <f t="shared" si="6"/>
        <v>0</v>
      </c>
      <c r="I35" s="15">
        <f t="shared" si="5"/>
        <v>0</v>
      </c>
      <c r="J35" s="15"/>
      <c r="K35" s="15"/>
      <c r="O35" s="62"/>
    </row>
    <row r="36" spans="1:15" x14ac:dyDescent="0.25">
      <c r="A36" s="18"/>
      <c r="B36" s="69">
        <f>IF($B$15&gt;0,$B$15,0)</f>
        <v>7</v>
      </c>
      <c r="C36" s="23"/>
      <c r="D36" s="13">
        <f>SUM(C30:C36)</f>
        <v>0</v>
      </c>
      <c r="E36" s="13"/>
      <c r="F36" s="14"/>
      <c r="G36" s="15"/>
      <c r="H36" s="119">
        <v>0</v>
      </c>
      <c r="I36" s="15">
        <v>0</v>
      </c>
      <c r="J36" s="119">
        <f>IF(D36&gt;(ROUND((240/6)*(7-(COUNTBLANK(C30:C36)))-0,0)),((C30+C31+C32+C33+C34+C35+C36)-(ROUND((240/6)*(7-(COUNTBLANK(C30:C36)))-0,0)))*$J$6,0)</f>
        <v>0</v>
      </c>
      <c r="K36" s="15">
        <f>IF(SUM(I30:I36)&gt;J36,SUM(I30:I36),J36)</f>
        <v>0</v>
      </c>
    </row>
    <row r="37" spans="1:15" x14ac:dyDescent="0.25">
      <c r="A37" s="18">
        <f>'Grades 1-3'!A14</f>
        <v>45163</v>
      </c>
      <c r="B37" s="60">
        <f>IF($B$9&gt;0,$B$9,0)</f>
        <v>1</v>
      </c>
      <c r="C37" s="23"/>
      <c r="D37" s="13"/>
      <c r="E37" s="13"/>
      <c r="F37" s="13"/>
      <c r="G37" s="61"/>
      <c r="H37" s="14">
        <f t="shared" ref="H37:H42" si="7">IF(C37&gt;$C$6,(C37-$C$6)*$F$6,0)</f>
        <v>0</v>
      </c>
      <c r="I37" s="15">
        <f t="shared" si="5"/>
        <v>0</v>
      </c>
      <c r="J37" s="15"/>
      <c r="K37" s="15"/>
    </row>
    <row r="38" spans="1:15" x14ac:dyDescent="0.25">
      <c r="A38" s="18"/>
      <c r="B38" s="28">
        <f>IF($B$10&gt;0,$B$10,0)</f>
        <v>2</v>
      </c>
      <c r="C38" s="23"/>
      <c r="D38" s="13"/>
      <c r="E38" s="13"/>
      <c r="F38" s="13"/>
      <c r="G38" s="61"/>
      <c r="H38" s="14">
        <f t="shared" si="7"/>
        <v>0</v>
      </c>
      <c r="I38" s="15">
        <f t="shared" si="5"/>
        <v>0</v>
      </c>
      <c r="J38" s="15"/>
      <c r="K38" s="15"/>
    </row>
    <row r="39" spans="1:15" x14ac:dyDescent="0.25">
      <c r="A39" s="18"/>
      <c r="B39" s="28">
        <f>IF($B$11&gt;0,$B$11,0)</f>
        <v>3</v>
      </c>
      <c r="C39" s="23"/>
      <c r="D39" s="13"/>
      <c r="E39" s="13"/>
      <c r="F39" s="13"/>
      <c r="G39" s="61"/>
      <c r="H39" s="14">
        <f t="shared" si="7"/>
        <v>0</v>
      </c>
      <c r="I39" s="15">
        <f t="shared" si="5"/>
        <v>0</v>
      </c>
      <c r="J39" s="15"/>
      <c r="K39" s="15"/>
    </row>
    <row r="40" spans="1:15" x14ac:dyDescent="0.25">
      <c r="A40" s="18"/>
      <c r="B40" s="28">
        <f>IF($B$12&gt;0,$B$12,0)</f>
        <v>4</v>
      </c>
      <c r="C40" s="23"/>
      <c r="D40" s="13"/>
      <c r="E40" s="13"/>
      <c r="F40" s="13"/>
      <c r="G40" s="61"/>
      <c r="H40" s="14">
        <f t="shared" si="7"/>
        <v>0</v>
      </c>
      <c r="I40" s="15">
        <f t="shared" si="5"/>
        <v>0</v>
      </c>
      <c r="J40" s="15"/>
      <c r="K40" s="15"/>
      <c r="O40" s="62"/>
    </row>
    <row r="41" spans="1:15" x14ac:dyDescent="0.25">
      <c r="A41" s="18"/>
      <c r="B41" s="28">
        <f>IF($B$13&gt;0,$B$13,0)</f>
        <v>5</v>
      </c>
      <c r="C41" s="23"/>
      <c r="D41" s="13"/>
      <c r="E41" s="13"/>
      <c r="F41" s="13"/>
      <c r="G41" s="61"/>
      <c r="H41" s="14">
        <f t="shared" si="7"/>
        <v>0</v>
      </c>
      <c r="I41" s="15">
        <f t="shared" si="5"/>
        <v>0</v>
      </c>
      <c r="J41" s="15"/>
      <c r="K41" s="15"/>
      <c r="O41" s="62"/>
    </row>
    <row r="42" spans="1:15" x14ac:dyDescent="0.25">
      <c r="A42" s="18"/>
      <c r="B42" s="28">
        <v>6</v>
      </c>
      <c r="C42" s="23"/>
      <c r="D42" s="13"/>
      <c r="E42" s="13"/>
      <c r="F42" s="13"/>
      <c r="G42" s="61"/>
      <c r="H42" s="14">
        <f t="shared" si="7"/>
        <v>0</v>
      </c>
      <c r="I42" s="15">
        <f t="shared" si="5"/>
        <v>0</v>
      </c>
      <c r="J42" s="15"/>
      <c r="K42" s="15"/>
      <c r="O42" s="62"/>
    </row>
    <row r="43" spans="1:15" x14ac:dyDescent="0.25">
      <c r="A43" s="18"/>
      <c r="B43" s="69">
        <f>IF($B$15&gt;0,$B$15,0)</f>
        <v>7</v>
      </c>
      <c r="C43" s="23"/>
      <c r="D43" s="13">
        <f>SUM(C37:C43)</f>
        <v>0</v>
      </c>
      <c r="E43" s="13"/>
      <c r="F43" s="14"/>
      <c r="G43" s="15"/>
      <c r="H43" s="119">
        <v>0</v>
      </c>
      <c r="I43" s="15">
        <v>0</v>
      </c>
      <c r="J43" s="119">
        <f>IF(D43&gt;(ROUND((240/6)*(7-(COUNTBLANK(C37:C43)))-0,0)),((C37+C38+C39+C40+C41+C42+C43)-(ROUND((240/6)*(7-(COUNTBLANK(C37:C43)))-0,0)))*$J$6,0)</f>
        <v>0</v>
      </c>
      <c r="K43" s="15">
        <f>IF(SUM(I37:I43)&gt;J43,SUM(I37:I43),J43)</f>
        <v>0</v>
      </c>
    </row>
    <row r="44" spans="1:15" x14ac:dyDescent="0.25">
      <c r="A44" s="18">
        <f>'Grades 1-3'!A15</f>
        <v>45166</v>
      </c>
      <c r="B44" s="60">
        <f>IF($B$9&gt;0,$B$9,0)</f>
        <v>1</v>
      </c>
      <c r="C44" s="23"/>
      <c r="D44" s="13"/>
      <c r="E44" s="13"/>
      <c r="F44" s="13"/>
      <c r="G44" s="61"/>
      <c r="H44" s="14">
        <f t="shared" ref="H44:H49" si="8">IF(C44&gt;$C$6,(C44-$C$6)*$F$6,0)</f>
        <v>0</v>
      </c>
      <c r="I44" s="15">
        <f t="shared" si="5"/>
        <v>0</v>
      </c>
      <c r="J44" s="15"/>
      <c r="K44" s="15"/>
    </row>
    <row r="45" spans="1:15" x14ac:dyDescent="0.25">
      <c r="A45" s="18"/>
      <c r="B45" s="28">
        <f>IF($B$10&gt;0,$B$10,0)</f>
        <v>2</v>
      </c>
      <c r="C45" s="23"/>
      <c r="D45" s="13"/>
      <c r="E45" s="13"/>
      <c r="F45" s="13"/>
      <c r="G45" s="61"/>
      <c r="H45" s="14">
        <f t="shared" si="8"/>
        <v>0</v>
      </c>
      <c r="I45" s="15">
        <f t="shared" si="5"/>
        <v>0</v>
      </c>
      <c r="J45" s="15"/>
      <c r="K45" s="15"/>
    </row>
    <row r="46" spans="1:15" x14ac:dyDescent="0.25">
      <c r="A46" s="18"/>
      <c r="B46" s="28">
        <f>IF($B$11&gt;0,$B$11,0)</f>
        <v>3</v>
      </c>
      <c r="C46" s="23"/>
      <c r="D46" s="13"/>
      <c r="E46" s="13"/>
      <c r="F46" s="13"/>
      <c r="G46" s="61"/>
      <c r="H46" s="14">
        <f t="shared" si="8"/>
        <v>0</v>
      </c>
      <c r="I46" s="15">
        <f t="shared" si="5"/>
        <v>0</v>
      </c>
      <c r="J46" s="15"/>
      <c r="K46" s="15"/>
    </row>
    <row r="47" spans="1:15" x14ac:dyDescent="0.25">
      <c r="A47" s="18"/>
      <c r="B47" s="28">
        <f>IF($B$12&gt;0,$B$12,0)</f>
        <v>4</v>
      </c>
      <c r="C47" s="23"/>
      <c r="D47" s="13"/>
      <c r="E47" s="13"/>
      <c r="F47" s="13"/>
      <c r="G47" s="61"/>
      <c r="H47" s="14">
        <f t="shared" si="8"/>
        <v>0</v>
      </c>
      <c r="I47" s="15">
        <f t="shared" si="5"/>
        <v>0</v>
      </c>
      <c r="J47" s="15"/>
      <c r="K47" s="15"/>
    </row>
    <row r="48" spans="1:15" ht="14.25" customHeight="1" x14ac:dyDescent="0.25">
      <c r="A48" s="18"/>
      <c r="B48" s="28">
        <f>IF($B$13&gt;0,$B$13,0)</f>
        <v>5</v>
      </c>
      <c r="C48" s="23"/>
      <c r="D48" s="13"/>
      <c r="E48" s="13"/>
      <c r="F48" s="13"/>
      <c r="G48" s="61"/>
      <c r="H48" s="14">
        <f t="shared" si="8"/>
        <v>0</v>
      </c>
      <c r="I48" s="15">
        <f t="shared" si="5"/>
        <v>0</v>
      </c>
      <c r="J48" s="15"/>
      <c r="K48" s="15"/>
    </row>
    <row r="49" spans="1:11" ht="14.25" customHeight="1" x14ac:dyDescent="0.25">
      <c r="A49" s="18"/>
      <c r="B49" s="28">
        <v>6</v>
      </c>
      <c r="C49" s="23"/>
      <c r="D49" s="13"/>
      <c r="E49" s="13"/>
      <c r="F49" s="13"/>
      <c r="G49" s="61"/>
      <c r="H49" s="14">
        <f t="shared" si="8"/>
        <v>0</v>
      </c>
      <c r="I49" s="15">
        <f t="shared" si="5"/>
        <v>0</v>
      </c>
      <c r="J49" s="15"/>
      <c r="K49" s="15"/>
    </row>
    <row r="50" spans="1:11" x14ac:dyDescent="0.25">
      <c r="A50" s="18"/>
      <c r="B50" s="69">
        <f>IF($B$15&gt;0,$B$15,0)</f>
        <v>7</v>
      </c>
      <c r="C50" s="23"/>
      <c r="D50" s="13">
        <f>SUM(C44:C50)</f>
        <v>0</v>
      </c>
      <c r="E50" s="13"/>
      <c r="F50" s="14"/>
      <c r="G50" s="15"/>
      <c r="H50" s="119">
        <v>0</v>
      </c>
      <c r="I50" s="15">
        <v>0</v>
      </c>
      <c r="J50" s="119">
        <f>IF(D50&gt;(ROUND((240/6)*(7-(COUNTBLANK(C44:C50)))-0,0)),((C44+C45+C46+C47+C48+C49+C50)-(ROUND((240/6)*(7-(COUNTBLANK(C44:C50)))-0,0)))*$J$6,0)</f>
        <v>0</v>
      </c>
      <c r="K50" s="15">
        <f>IF(SUM(I44:I50)&gt;J50,SUM(I44:I50),J50)</f>
        <v>0</v>
      </c>
    </row>
    <row r="51" spans="1:11" x14ac:dyDescent="0.25">
      <c r="A51" s="18">
        <f>'Grades 1-3'!A16</f>
        <v>45167</v>
      </c>
      <c r="B51" s="60">
        <f>IF($B$9&gt;0,$B$9,0)</f>
        <v>1</v>
      </c>
      <c r="C51" s="23"/>
      <c r="D51" s="13"/>
      <c r="E51" s="13"/>
      <c r="F51" s="13"/>
      <c r="G51" s="61"/>
      <c r="H51" s="14">
        <f t="shared" ref="H51:H56" si="9">IF(C51&gt;$C$6,(C51-$C$6)*$F$6,0)</f>
        <v>0</v>
      </c>
      <c r="I51" s="15">
        <f t="shared" si="5"/>
        <v>0</v>
      </c>
      <c r="J51" s="15"/>
      <c r="K51" s="15"/>
    </row>
    <row r="52" spans="1:11" x14ac:dyDescent="0.25">
      <c r="A52" s="18"/>
      <c r="B52" s="28">
        <f>IF($B$10&gt;0,$B$10,0)</f>
        <v>2</v>
      </c>
      <c r="C52" s="23"/>
      <c r="D52" s="13"/>
      <c r="E52" s="13"/>
      <c r="F52" s="13"/>
      <c r="G52" s="61"/>
      <c r="H52" s="14">
        <f t="shared" si="9"/>
        <v>0</v>
      </c>
      <c r="I52" s="15">
        <f t="shared" si="5"/>
        <v>0</v>
      </c>
      <c r="J52" s="15"/>
      <c r="K52" s="15"/>
    </row>
    <row r="53" spans="1:11" x14ac:dyDescent="0.25">
      <c r="A53" s="18"/>
      <c r="B53" s="28">
        <f>IF($B$11&gt;0,$B$11,0)</f>
        <v>3</v>
      </c>
      <c r="C53" s="23"/>
      <c r="D53" s="13"/>
      <c r="E53" s="13"/>
      <c r="F53" s="13"/>
      <c r="G53" s="61"/>
      <c r="H53" s="14">
        <f t="shared" si="9"/>
        <v>0</v>
      </c>
      <c r="I53" s="15">
        <f t="shared" si="5"/>
        <v>0</v>
      </c>
      <c r="J53" s="15"/>
      <c r="K53" s="15"/>
    </row>
    <row r="54" spans="1:11" x14ac:dyDescent="0.25">
      <c r="A54" s="18"/>
      <c r="B54" s="28">
        <f>IF($B$12&gt;0,$B$12,0)</f>
        <v>4</v>
      </c>
      <c r="C54" s="23"/>
      <c r="D54" s="13"/>
      <c r="E54" s="13"/>
      <c r="F54" s="13"/>
      <c r="G54" s="61"/>
      <c r="H54" s="14">
        <f t="shared" si="9"/>
        <v>0</v>
      </c>
      <c r="I54" s="15">
        <f t="shared" si="5"/>
        <v>0</v>
      </c>
      <c r="J54" s="15"/>
      <c r="K54" s="15"/>
    </row>
    <row r="55" spans="1:11" x14ac:dyDescent="0.25">
      <c r="A55" s="18"/>
      <c r="B55" s="28">
        <f>IF($B$13&gt;0,$B$13,0)</f>
        <v>5</v>
      </c>
      <c r="C55" s="23"/>
      <c r="D55" s="13"/>
      <c r="E55" s="13"/>
      <c r="F55" s="13"/>
      <c r="G55" s="61"/>
      <c r="H55" s="14">
        <f t="shared" si="9"/>
        <v>0</v>
      </c>
      <c r="I55" s="15">
        <f t="shared" si="5"/>
        <v>0</v>
      </c>
      <c r="J55" s="15"/>
      <c r="K55" s="15"/>
    </row>
    <row r="56" spans="1:11" x14ac:dyDescent="0.25">
      <c r="A56" s="18"/>
      <c r="B56" s="28">
        <v>6</v>
      </c>
      <c r="C56" s="23"/>
      <c r="D56" s="13"/>
      <c r="E56" s="13"/>
      <c r="F56" s="13"/>
      <c r="G56" s="61"/>
      <c r="H56" s="14">
        <f t="shared" si="9"/>
        <v>0</v>
      </c>
      <c r="I56" s="15">
        <f t="shared" si="5"/>
        <v>0</v>
      </c>
      <c r="J56" s="15"/>
      <c r="K56" s="15"/>
    </row>
    <row r="57" spans="1:11" x14ac:dyDescent="0.25">
      <c r="A57" s="18"/>
      <c r="B57" s="69">
        <f>IF($B$15&gt;0,$B$15,0)</f>
        <v>7</v>
      </c>
      <c r="C57" s="23"/>
      <c r="D57" s="13">
        <f>SUM(C51:C57)</f>
        <v>0</v>
      </c>
      <c r="E57" s="13"/>
      <c r="F57" s="14"/>
      <c r="G57" s="15"/>
      <c r="H57" s="119">
        <v>0</v>
      </c>
      <c r="I57" s="15">
        <v>0</v>
      </c>
      <c r="J57" s="119">
        <f>IF(D57&gt;(ROUND((240/6)*(7-(COUNTBLANK(C51:C57)))-0,0)),((C51+C52+C53+C54+C55+C56+C57)-(ROUND((240/6)*(7-(COUNTBLANK(C51:C57)))-0,0)))*$J$6,0)</f>
        <v>0</v>
      </c>
      <c r="K57" s="15">
        <f>IF(SUM(I51:I57)&gt;J57,SUM(I51:I57),J57)</f>
        <v>0</v>
      </c>
    </row>
    <row r="58" spans="1:11" x14ac:dyDescent="0.25">
      <c r="A58" s="18">
        <f>'Grades 1-3'!A17</f>
        <v>45168</v>
      </c>
      <c r="B58" s="60">
        <f>IF($B$9&gt;0,$B$9,0)</f>
        <v>1</v>
      </c>
      <c r="C58" s="23"/>
      <c r="D58" s="13"/>
      <c r="E58" s="13"/>
      <c r="F58" s="13"/>
      <c r="G58" s="61"/>
      <c r="H58" s="14">
        <f t="shared" ref="H58:H63" si="10">IF(C58&gt;$C$6,(C58-$C$6)*$F$6,0)</f>
        <v>0</v>
      </c>
      <c r="I58" s="15">
        <f t="shared" si="5"/>
        <v>0</v>
      </c>
      <c r="J58" s="15"/>
      <c r="K58" s="15"/>
    </row>
    <row r="59" spans="1:11" x14ac:dyDescent="0.25">
      <c r="A59" s="18"/>
      <c r="B59" s="28">
        <f>IF($B$10&gt;0,$B$10,0)</f>
        <v>2</v>
      </c>
      <c r="C59" s="23"/>
      <c r="D59" s="13"/>
      <c r="E59" s="13"/>
      <c r="F59" s="13"/>
      <c r="G59" s="61"/>
      <c r="H59" s="14">
        <f t="shared" si="10"/>
        <v>0</v>
      </c>
      <c r="I59" s="15">
        <f t="shared" si="5"/>
        <v>0</v>
      </c>
      <c r="J59" s="15"/>
      <c r="K59" s="15"/>
    </row>
    <row r="60" spans="1:11" x14ac:dyDescent="0.25">
      <c r="A60" s="18"/>
      <c r="B60" s="28">
        <f>IF($B$11&gt;0,$B$11,0)</f>
        <v>3</v>
      </c>
      <c r="C60" s="23"/>
      <c r="D60" s="13"/>
      <c r="E60" s="13"/>
      <c r="F60" s="13"/>
      <c r="G60" s="61"/>
      <c r="H60" s="14">
        <f t="shared" si="10"/>
        <v>0</v>
      </c>
      <c r="I60" s="15">
        <f t="shared" si="5"/>
        <v>0</v>
      </c>
      <c r="J60" s="15"/>
      <c r="K60" s="15"/>
    </row>
    <row r="61" spans="1:11" x14ac:dyDescent="0.25">
      <c r="A61" s="18"/>
      <c r="B61" s="28">
        <f>IF($B$12&gt;0,$B$12,0)</f>
        <v>4</v>
      </c>
      <c r="C61" s="23"/>
      <c r="D61" s="13"/>
      <c r="E61" s="13"/>
      <c r="F61" s="13"/>
      <c r="G61" s="61"/>
      <c r="H61" s="14">
        <f t="shared" si="10"/>
        <v>0</v>
      </c>
      <c r="I61" s="15">
        <f t="shared" si="5"/>
        <v>0</v>
      </c>
      <c r="J61" s="15"/>
      <c r="K61" s="15"/>
    </row>
    <row r="62" spans="1:11" x14ac:dyDescent="0.25">
      <c r="A62" s="18"/>
      <c r="B62" s="28">
        <f>IF($B$13&gt;0,$B$13,0)</f>
        <v>5</v>
      </c>
      <c r="C62" s="23"/>
      <c r="D62" s="13"/>
      <c r="E62" s="13"/>
      <c r="F62" s="13"/>
      <c r="G62" s="61"/>
      <c r="H62" s="14">
        <f t="shared" si="10"/>
        <v>0</v>
      </c>
      <c r="I62" s="15">
        <f t="shared" si="5"/>
        <v>0</v>
      </c>
      <c r="J62" s="15"/>
      <c r="K62" s="15"/>
    </row>
    <row r="63" spans="1:11" x14ac:dyDescent="0.25">
      <c r="A63" s="18"/>
      <c r="B63" s="28">
        <v>6</v>
      </c>
      <c r="C63" s="23"/>
      <c r="D63" s="13"/>
      <c r="E63" s="13"/>
      <c r="F63" s="13"/>
      <c r="G63" s="61"/>
      <c r="H63" s="14">
        <f t="shared" si="10"/>
        <v>0</v>
      </c>
      <c r="I63" s="15">
        <f t="shared" si="5"/>
        <v>0</v>
      </c>
      <c r="J63" s="15"/>
      <c r="K63" s="15"/>
    </row>
    <row r="64" spans="1:11" x14ac:dyDescent="0.25">
      <c r="A64" s="18"/>
      <c r="B64" s="69">
        <f>IF($B$15&gt;0,$B$15,0)</f>
        <v>7</v>
      </c>
      <c r="C64" s="23"/>
      <c r="D64" s="13">
        <f>SUM(C58:C64)</f>
        <v>0</v>
      </c>
      <c r="E64" s="13"/>
      <c r="F64" s="14"/>
      <c r="G64" s="15"/>
      <c r="H64" s="119">
        <v>0</v>
      </c>
      <c r="I64" s="15">
        <v>0</v>
      </c>
      <c r="J64" s="119">
        <f>IF(D64&gt;(ROUND((240/6)*(7-(COUNTBLANK(C58:C64)))-0,0)),((C58+C59+C60+C61+C62+C63+C64)-(ROUND((240/6)*(7-(COUNTBLANK(C58:C64)))-0,0)))*$J$6,0)</f>
        <v>0</v>
      </c>
      <c r="K64" s="15">
        <f>IF(SUM(I58:I64)&gt;J64,SUM(I58:I64),J64)</f>
        <v>0</v>
      </c>
    </row>
    <row r="65" spans="1:11" x14ac:dyDescent="0.25">
      <c r="A65" s="18">
        <f>'Grades 1-3'!A18</f>
        <v>45169</v>
      </c>
      <c r="B65" s="60">
        <f t="shared" ref="B65" si="11">IF($B$9&gt;0,$B$9,0)</f>
        <v>1</v>
      </c>
      <c r="C65" s="23"/>
      <c r="D65" s="13"/>
      <c r="E65" s="13"/>
      <c r="F65" s="13"/>
      <c r="G65" s="61"/>
      <c r="H65" s="14">
        <f t="shared" ref="H65:H70" si="12">IF(C65&gt;$C$6,(C65-$C$6)*$F$6,0)</f>
        <v>0</v>
      </c>
      <c r="I65" s="15">
        <f t="shared" si="5"/>
        <v>0</v>
      </c>
      <c r="J65" s="15"/>
      <c r="K65" s="15"/>
    </row>
    <row r="66" spans="1:11" x14ac:dyDescent="0.25">
      <c r="A66" s="18"/>
      <c r="B66" s="28">
        <f t="shared" ref="B66" si="13">IF($B$10&gt;0,$B$10,0)</f>
        <v>2</v>
      </c>
      <c r="C66" s="23"/>
      <c r="D66" s="13"/>
      <c r="E66" s="13"/>
      <c r="F66" s="13"/>
      <c r="G66" s="61"/>
      <c r="H66" s="14">
        <f t="shared" si="12"/>
        <v>0</v>
      </c>
      <c r="I66" s="15">
        <f t="shared" si="5"/>
        <v>0</v>
      </c>
      <c r="J66" s="15"/>
      <c r="K66" s="15"/>
    </row>
    <row r="67" spans="1:11" x14ac:dyDescent="0.25">
      <c r="A67" s="18"/>
      <c r="B67" s="28">
        <f t="shared" ref="B67" si="14">IF($B$11&gt;0,$B$11,0)</f>
        <v>3</v>
      </c>
      <c r="C67" s="23"/>
      <c r="D67" s="13"/>
      <c r="E67" s="13"/>
      <c r="F67" s="13"/>
      <c r="G67" s="61"/>
      <c r="H67" s="14">
        <f t="shared" si="12"/>
        <v>0</v>
      </c>
      <c r="I67" s="15">
        <f t="shared" si="5"/>
        <v>0</v>
      </c>
      <c r="J67" s="15"/>
      <c r="K67" s="15"/>
    </row>
    <row r="68" spans="1:11" x14ac:dyDescent="0.25">
      <c r="A68" s="18"/>
      <c r="B68" s="28">
        <f t="shared" ref="B68" si="15">IF($B$12&gt;0,$B$12,0)</f>
        <v>4</v>
      </c>
      <c r="C68" s="23"/>
      <c r="D68" s="13"/>
      <c r="E68" s="13"/>
      <c r="F68" s="13"/>
      <c r="G68" s="61"/>
      <c r="H68" s="14">
        <f t="shared" si="12"/>
        <v>0</v>
      </c>
      <c r="I68" s="15">
        <f t="shared" si="5"/>
        <v>0</v>
      </c>
      <c r="J68" s="15"/>
      <c r="K68" s="15"/>
    </row>
    <row r="69" spans="1:11" x14ac:dyDescent="0.25">
      <c r="A69" s="18"/>
      <c r="B69" s="28">
        <f t="shared" ref="B69" si="16">IF($B$13&gt;0,$B$13,0)</f>
        <v>5</v>
      </c>
      <c r="C69" s="23"/>
      <c r="D69" s="13"/>
      <c r="E69" s="13"/>
      <c r="F69" s="13"/>
      <c r="G69" s="61"/>
      <c r="H69" s="14">
        <f t="shared" si="12"/>
        <v>0</v>
      </c>
      <c r="I69" s="15">
        <f t="shared" si="5"/>
        <v>0</v>
      </c>
      <c r="J69" s="15"/>
      <c r="K69" s="15"/>
    </row>
    <row r="70" spans="1:11" x14ac:dyDescent="0.25">
      <c r="A70" s="18"/>
      <c r="B70" s="28">
        <v>6</v>
      </c>
      <c r="C70" s="23"/>
      <c r="D70" s="13"/>
      <c r="E70" s="13"/>
      <c r="F70" s="13"/>
      <c r="G70" s="61"/>
      <c r="H70" s="14">
        <f t="shared" si="12"/>
        <v>0</v>
      </c>
      <c r="I70" s="15">
        <f t="shared" si="5"/>
        <v>0</v>
      </c>
      <c r="J70" s="15"/>
      <c r="K70" s="15"/>
    </row>
    <row r="71" spans="1:11" x14ac:dyDescent="0.25">
      <c r="A71" s="18"/>
      <c r="B71" s="28">
        <f t="shared" ref="B71" si="17">IF($B$15&gt;0,$B$15,0)</f>
        <v>7</v>
      </c>
      <c r="C71" s="96"/>
      <c r="D71" s="13">
        <f>SUM(C65:C71)</f>
        <v>0</v>
      </c>
      <c r="E71" s="13"/>
      <c r="F71" s="14"/>
      <c r="G71" s="15"/>
      <c r="H71" s="119">
        <v>0</v>
      </c>
      <c r="I71" s="15">
        <v>0</v>
      </c>
      <c r="J71" s="119">
        <f>IF(D71&gt;(ROUND((240/6)*(7-(COUNTBLANK(C65:C71)))-0,0)),((C65+C66+C67+C68+C69+C70+C71)-(ROUND((240/6)*(7-(COUNTBLANK(C65:C71)))-0,0)))*$J$6,0)</f>
        <v>0</v>
      </c>
      <c r="K71" s="15">
        <f>IF(SUM(I65:I71)&gt;J71,SUM(I65:I71),J71)</f>
        <v>0</v>
      </c>
    </row>
    <row r="72" spans="1:11" ht="19.5" thickBot="1" x14ac:dyDescent="0.35">
      <c r="A72" s="97" t="s">
        <v>2</v>
      </c>
      <c r="B72" s="101"/>
      <c r="C72" s="102"/>
      <c r="D72" s="103"/>
      <c r="E72" s="103"/>
      <c r="F72" s="100"/>
      <c r="G72" s="104"/>
      <c r="H72" s="104"/>
      <c r="I72" s="104"/>
      <c r="J72" s="104"/>
      <c r="K72" s="105">
        <f>SUM(K9:K71)</f>
        <v>0</v>
      </c>
    </row>
    <row r="73" spans="1:11" ht="8.1" customHeight="1" thickTop="1" x14ac:dyDescent="0.25">
      <c r="A73" s="16"/>
      <c r="B73" s="1"/>
      <c r="C73" s="1"/>
      <c r="D73" s="1"/>
      <c r="E73" s="1"/>
      <c r="F73" s="1"/>
      <c r="G73" s="1"/>
      <c r="H73" s="1"/>
      <c r="I73" s="1"/>
    </row>
    <row r="74" spans="1:11" x14ac:dyDescent="0.25">
      <c r="A74" s="57" t="s">
        <v>19</v>
      </c>
      <c r="B74" s="1"/>
      <c r="C74" s="1"/>
      <c r="D74" s="1"/>
      <c r="E74" s="1"/>
      <c r="F74" s="1"/>
      <c r="G74" s="1"/>
      <c r="H74" s="1"/>
      <c r="I74" s="1"/>
    </row>
    <row r="75" spans="1:11" ht="8.1" customHeight="1" x14ac:dyDescent="0.25">
      <c r="A75" s="16"/>
      <c r="B75" s="1"/>
      <c r="C75" s="1"/>
      <c r="D75" s="1"/>
      <c r="E75" s="1"/>
      <c r="F75" s="1"/>
      <c r="G75" s="1"/>
      <c r="H75" s="1"/>
      <c r="I75" s="1"/>
    </row>
    <row r="76" spans="1:11" x14ac:dyDescent="0.25">
      <c r="A76" s="58" t="s">
        <v>21</v>
      </c>
      <c r="B76" s="1"/>
      <c r="C76" s="1"/>
      <c r="D76" s="1"/>
      <c r="E76" s="1"/>
      <c r="F76" s="1"/>
      <c r="G76" s="1"/>
      <c r="H76" s="1"/>
      <c r="I76" s="1"/>
    </row>
    <row r="77" spans="1:11" x14ac:dyDescent="0.25">
      <c r="A77" s="59" t="s">
        <v>22</v>
      </c>
      <c r="B77" s="1"/>
      <c r="C77" s="1"/>
      <c r="D77" s="1"/>
      <c r="E77" s="1"/>
      <c r="F77" s="1"/>
      <c r="G77" s="1"/>
      <c r="H77" s="1"/>
      <c r="I77" s="1"/>
    </row>
    <row r="78" spans="1:11" ht="9.9499999999999993" customHeight="1" x14ac:dyDescent="0.25">
      <c r="A78" s="31"/>
      <c r="B78" s="31"/>
      <c r="D78" s="31"/>
      <c r="E78" s="31"/>
    </row>
    <row r="79" spans="1:11" x14ac:dyDescent="0.25">
      <c r="C79" s="34"/>
      <c r="D79" s="31"/>
      <c r="E79" s="31"/>
    </row>
    <row r="80" spans="1:11" x14ac:dyDescent="0.25">
      <c r="A80" s="44" t="s">
        <v>13</v>
      </c>
      <c r="B80" s="45"/>
      <c r="C80" s="46"/>
      <c r="D80" s="30"/>
      <c r="E80" s="47" t="s">
        <v>1</v>
      </c>
      <c r="F80" s="47"/>
    </row>
    <row r="81" spans="1:7" ht="9.9499999999999993" customHeight="1" x14ac:dyDescent="0.25">
      <c r="A81" s="31"/>
      <c r="B81" s="31"/>
      <c r="D81" s="31"/>
      <c r="E81" s="31"/>
    </row>
    <row r="82" spans="1:7" x14ac:dyDescent="0.25">
      <c r="A82" s="48"/>
      <c r="B82" s="49"/>
      <c r="C82" s="50"/>
      <c r="D82" s="31"/>
      <c r="E82" s="31"/>
    </row>
    <row r="83" spans="1:7" ht="17.25" x14ac:dyDescent="0.25">
      <c r="A83" s="44" t="s">
        <v>35</v>
      </c>
      <c r="B83" s="67"/>
      <c r="C83" s="67"/>
      <c r="D83" s="30"/>
      <c r="E83" s="47" t="s">
        <v>1</v>
      </c>
      <c r="F83" s="47"/>
    </row>
    <row r="84" spans="1:7" x14ac:dyDescent="0.25">
      <c r="A84" s="53"/>
      <c r="B84" s="54"/>
      <c r="C84" s="55"/>
      <c r="D84" s="30"/>
      <c r="E84" s="30"/>
      <c r="F84" s="30"/>
    </row>
    <row r="85" spans="1:7" ht="8.1" customHeight="1" x14ac:dyDescent="0.25">
      <c r="B85" s="31"/>
      <c r="D85" s="31"/>
      <c r="E85" s="31"/>
    </row>
    <row r="86" spans="1:7" x14ac:dyDescent="0.25">
      <c r="A86" s="31" t="s">
        <v>20</v>
      </c>
      <c r="B86" s="31"/>
      <c r="D86" s="31"/>
      <c r="E86" s="31"/>
    </row>
    <row r="87" spans="1:7" ht="18.75" x14ac:dyDescent="0.3">
      <c r="A87" s="143" t="str">
        <f>'Grade K'!A35:F35</f>
        <v xml:space="preserve">   01-0000-0-1103-000-1110-1000-000-108</v>
      </c>
      <c r="B87" s="143"/>
      <c r="C87" s="143"/>
      <c r="D87" s="143"/>
      <c r="E87" s="143"/>
      <c r="F87" s="143"/>
      <c r="G87" s="143"/>
    </row>
  </sheetData>
  <sheetProtection algorithmName="SHA-512" hashValue="Tmzu8FeAwQWxJXwZLlVZWSnEgCmVOA7en9Fwsj0uwvi0YxJkXGeeEJ+JSY8NMvgmCD+fIS7FyuFt1HHRQC9hpg==" saltValue="P8soScEVCJ2mkDf4jbb9Bg==" spinCount="100000" sheet="1" objects="1" scenarios="1"/>
  <mergeCells count="5">
    <mergeCell ref="A2:K2"/>
    <mergeCell ref="C5:D5"/>
    <mergeCell ref="G5:K5"/>
    <mergeCell ref="E7:E8"/>
    <mergeCell ref="A87:G87"/>
  </mergeCells>
  <printOptions horizontalCentered="1"/>
  <pageMargins left="0.25" right="0.25" top="0.25" bottom="0.25" header="0.25" footer="0.25"/>
  <pageSetup scale="92" fitToHeight="0" orientation="portrait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9"/>
  <sheetViews>
    <sheetView view="pageBreakPreview" zoomScaleNormal="100" zoomScaleSheetLayoutView="100" workbookViewId="0">
      <pane ySplit="8" topLeftCell="A9" activePane="bottomLeft" state="frozen"/>
      <selection activeCell="F25" sqref="F25"/>
      <selection pane="bottomLeft" activeCell="A15" sqref="A15"/>
    </sheetView>
  </sheetViews>
  <sheetFormatPr defaultColWidth="9.140625" defaultRowHeight="15" x14ac:dyDescent="0.25"/>
  <cols>
    <col min="1" max="1" width="11.7109375" style="32" customWidth="1"/>
    <col min="2" max="2" width="7.5703125" style="80" customWidth="1"/>
    <col min="3" max="3" width="10" style="31" customWidth="1"/>
    <col min="4" max="4" width="8.7109375" style="34" customWidth="1"/>
    <col min="5" max="5" width="7.7109375" style="35" customWidth="1"/>
    <col min="6" max="8" width="9.140625" style="31"/>
    <col min="9" max="10" width="10.7109375" style="31" customWidth="1"/>
    <col min="11" max="11" width="11.7109375" style="31" customWidth="1"/>
    <col min="12" max="16384" width="9.140625" style="31"/>
  </cols>
  <sheetData>
    <row r="1" spans="1:11" s="30" customFormat="1" ht="15.75" x14ac:dyDescent="0.25">
      <c r="A1" s="111" t="str">
        <f>'Grade K'!A1</f>
        <v>2023-24</v>
      </c>
      <c r="B1" s="144" t="s">
        <v>37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8.1" customHeight="1" x14ac:dyDescent="0.25">
      <c r="A3" s="16"/>
      <c r="B3" s="72"/>
      <c r="C3" s="1"/>
      <c r="D3" s="20"/>
      <c r="E3" s="19"/>
      <c r="F3" s="1"/>
      <c r="G3" s="1"/>
      <c r="H3" s="1"/>
      <c r="I3" s="1"/>
      <c r="J3" s="1"/>
      <c r="K3" s="1"/>
    </row>
    <row r="4" spans="1:11" x14ac:dyDescent="0.25">
      <c r="A4" s="36" t="s">
        <v>3</v>
      </c>
      <c r="B4" s="73" t="s">
        <v>6</v>
      </c>
      <c r="C4" s="21"/>
      <c r="D4" s="37"/>
      <c r="E4" s="37"/>
      <c r="F4" s="38"/>
      <c r="G4" s="38"/>
      <c r="H4" s="38"/>
      <c r="I4" s="38"/>
      <c r="J4" s="38"/>
      <c r="K4" s="22" t="s">
        <v>14</v>
      </c>
    </row>
    <row r="5" spans="1:11" s="40" customFormat="1" ht="30" x14ac:dyDescent="0.25">
      <c r="A5" s="2"/>
      <c r="B5" s="74"/>
      <c r="C5" s="141" t="s">
        <v>11</v>
      </c>
      <c r="D5" s="141"/>
      <c r="E5" s="24"/>
      <c r="F5" s="91"/>
      <c r="G5" s="91"/>
      <c r="H5" s="91" t="s">
        <v>24</v>
      </c>
      <c r="I5" s="141" t="s">
        <v>29</v>
      </c>
      <c r="J5" s="141"/>
      <c r="K5" s="141"/>
    </row>
    <row r="6" spans="1:11" s="40" customFormat="1" x14ac:dyDescent="0.25">
      <c r="A6" s="6" t="s">
        <v>7</v>
      </c>
      <c r="B6" s="75"/>
      <c r="C6" s="91">
        <v>36</v>
      </c>
      <c r="D6" s="8">
        <v>162</v>
      </c>
      <c r="E6" s="24"/>
      <c r="F6" s="9"/>
      <c r="G6" s="9"/>
      <c r="H6" s="9">
        <v>3</v>
      </c>
      <c r="I6" s="4"/>
      <c r="J6" s="9">
        <v>3</v>
      </c>
      <c r="K6" s="5"/>
    </row>
    <row r="7" spans="1:11" ht="17.100000000000001" customHeight="1" x14ac:dyDescent="0.25">
      <c r="A7" s="10"/>
      <c r="B7" s="76"/>
      <c r="C7" s="11" t="s">
        <v>17</v>
      </c>
      <c r="D7" s="11"/>
      <c r="E7" s="142"/>
      <c r="F7" s="12"/>
      <c r="G7" s="12"/>
      <c r="H7" s="12"/>
      <c r="I7" s="10"/>
      <c r="J7" s="10"/>
      <c r="K7" s="10"/>
    </row>
    <row r="8" spans="1:11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42"/>
      <c r="F8" s="12"/>
      <c r="G8" s="12"/>
      <c r="H8" s="12"/>
      <c r="I8" s="10" t="s">
        <v>5</v>
      </c>
      <c r="J8" s="10" t="s">
        <v>8</v>
      </c>
      <c r="K8" s="10" t="s">
        <v>10</v>
      </c>
    </row>
    <row r="9" spans="1:11" ht="13.5" customHeight="1" x14ac:dyDescent="0.25">
      <c r="A9" s="18">
        <f>'Grades 1-3'!A10</f>
        <v>45159</v>
      </c>
      <c r="B9" s="77">
        <v>1</v>
      </c>
      <c r="C9" s="23"/>
      <c r="D9" s="13"/>
      <c r="E9" s="61"/>
      <c r="F9" s="14"/>
      <c r="G9" s="14"/>
      <c r="H9" s="14">
        <f>IF(C9&gt;$C$6,(C9-$C$6)*$H$6,0)</f>
        <v>0</v>
      </c>
      <c r="I9" s="15">
        <f>H9</f>
        <v>0</v>
      </c>
      <c r="J9" s="15"/>
      <c r="K9" s="15"/>
    </row>
    <row r="10" spans="1:11" ht="13.5" customHeight="1" x14ac:dyDescent="0.25">
      <c r="A10" s="18"/>
      <c r="B10" s="77">
        <v>2</v>
      </c>
      <c r="C10" s="23"/>
      <c r="D10" s="13"/>
      <c r="E10" s="61"/>
      <c r="F10" s="14"/>
      <c r="G10" s="14"/>
      <c r="H10" s="14">
        <f t="shared" ref="H10:H19" si="0">IF(C10&gt;$C$6,(C10-$C$6)*$H$6,0)</f>
        <v>0</v>
      </c>
      <c r="I10" s="15">
        <f t="shared" ref="I10:I53" si="1">H10</f>
        <v>0</v>
      </c>
      <c r="J10" s="15"/>
      <c r="K10" s="15"/>
    </row>
    <row r="11" spans="1:11" ht="13.5" customHeight="1" x14ac:dyDescent="0.25">
      <c r="A11" s="18"/>
      <c r="B11" s="77">
        <v>3</v>
      </c>
      <c r="C11" s="23"/>
      <c r="D11" s="13"/>
      <c r="E11" s="61"/>
      <c r="F11" s="14"/>
      <c r="G11" s="14"/>
      <c r="H11" s="14">
        <f t="shared" si="0"/>
        <v>0</v>
      </c>
      <c r="I11" s="15">
        <f t="shared" si="1"/>
        <v>0</v>
      </c>
      <c r="J11" s="15"/>
      <c r="K11" s="15"/>
    </row>
    <row r="12" spans="1:11" ht="13.5" customHeight="1" x14ac:dyDescent="0.25">
      <c r="A12" s="18"/>
      <c r="B12" s="77">
        <v>4</v>
      </c>
      <c r="C12" s="23"/>
      <c r="D12" s="13"/>
      <c r="E12" s="61"/>
      <c r="F12" s="14"/>
      <c r="G12" s="14"/>
      <c r="H12" s="14">
        <f t="shared" si="0"/>
        <v>0</v>
      </c>
      <c r="I12" s="15">
        <f t="shared" si="1"/>
        <v>0</v>
      </c>
      <c r="J12" s="15"/>
      <c r="K12" s="15"/>
    </row>
    <row r="13" spans="1:11" ht="13.5" customHeight="1" x14ac:dyDescent="0.25">
      <c r="A13" s="18"/>
      <c r="B13" s="77">
        <v>5</v>
      </c>
      <c r="C13" s="23"/>
      <c r="D13" s="13">
        <f>SUM(C9:C13)</f>
        <v>0</v>
      </c>
      <c r="E13" s="61"/>
      <c r="F13" s="14"/>
      <c r="G13" s="14"/>
      <c r="H13" s="14">
        <f t="shared" si="0"/>
        <v>0</v>
      </c>
      <c r="I13" s="15">
        <f t="shared" si="1"/>
        <v>0</v>
      </c>
      <c r="J13" s="15">
        <f>IF(D13&gt;$D$6,$J$6*(D13-$D$6),0)</f>
        <v>0</v>
      </c>
      <c r="K13" s="15">
        <f>IF(SUM(I9:I13)&gt;J13,SUM(I9:I13),J13)</f>
        <v>0</v>
      </c>
    </row>
    <row r="14" spans="1:11" ht="13.5" customHeight="1" x14ac:dyDescent="0.25">
      <c r="A14" s="18">
        <f>'Grade K'!A12</f>
        <v>45160</v>
      </c>
      <c r="B14" s="85">
        <f>IF($B$9&gt;0,$B$9,0)</f>
        <v>1</v>
      </c>
      <c r="C14" s="23"/>
      <c r="D14" s="13"/>
      <c r="E14" s="61"/>
      <c r="F14" s="14"/>
      <c r="G14" s="14"/>
      <c r="H14" s="14">
        <f t="shared" ref="H14:H18" si="2">IF(C14&gt;$C$6,(C14-$C$6)*$H$6,0)</f>
        <v>0</v>
      </c>
      <c r="I14" s="15">
        <f t="shared" ref="I14:I18" si="3">H14</f>
        <v>0</v>
      </c>
      <c r="J14" s="15"/>
      <c r="K14" s="15"/>
    </row>
    <row r="15" spans="1:11" ht="13.5" customHeight="1" x14ac:dyDescent="0.25">
      <c r="A15" s="18"/>
      <c r="B15" s="86">
        <f>IF($B$10&gt;0,$B$10,0)</f>
        <v>2</v>
      </c>
      <c r="C15" s="23"/>
      <c r="D15" s="13"/>
      <c r="E15" s="61"/>
      <c r="F15" s="14"/>
      <c r="G15" s="14"/>
      <c r="H15" s="14">
        <f t="shared" si="2"/>
        <v>0</v>
      </c>
      <c r="I15" s="15">
        <f t="shared" si="3"/>
        <v>0</v>
      </c>
      <c r="J15" s="15"/>
      <c r="K15" s="15"/>
    </row>
    <row r="16" spans="1:11" ht="13.5" customHeight="1" x14ac:dyDescent="0.25">
      <c r="A16" s="18"/>
      <c r="B16" s="86">
        <f>IF($B$11&gt;0,$B$11,0)</f>
        <v>3</v>
      </c>
      <c r="C16" s="23"/>
      <c r="D16" s="13"/>
      <c r="E16" s="61"/>
      <c r="F16" s="14"/>
      <c r="G16" s="14"/>
      <c r="H16" s="14">
        <f t="shared" si="2"/>
        <v>0</v>
      </c>
      <c r="I16" s="15">
        <f t="shared" si="3"/>
        <v>0</v>
      </c>
      <c r="J16" s="15"/>
      <c r="K16" s="15"/>
    </row>
    <row r="17" spans="1:15" ht="13.5" customHeight="1" x14ac:dyDescent="0.25">
      <c r="A17" s="18"/>
      <c r="B17" s="86">
        <f>IF($B$12&gt;0,$B$12,0)</f>
        <v>4</v>
      </c>
      <c r="C17" s="23"/>
      <c r="D17" s="13"/>
      <c r="E17" s="61"/>
      <c r="F17" s="14"/>
      <c r="G17" s="14"/>
      <c r="H17" s="14">
        <f t="shared" si="2"/>
        <v>0</v>
      </c>
      <c r="I17" s="15">
        <f t="shared" si="3"/>
        <v>0</v>
      </c>
      <c r="J17" s="15"/>
      <c r="K17" s="15"/>
      <c r="O17" s="62"/>
    </row>
    <row r="18" spans="1:15" ht="13.5" customHeight="1" x14ac:dyDescent="0.25">
      <c r="A18" s="18"/>
      <c r="B18" s="87">
        <f>IF($B$13&gt;0,$B$13,0)</f>
        <v>5</v>
      </c>
      <c r="C18" s="23"/>
      <c r="D18" s="13">
        <f t="shared" ref="D18" si="4">SUM(C14:C18)</f>
        <v>0</v>
      </c>
      <c r="E18" s="61"/>
      <c r="F18" s="14"/>
      <c r="G18" s="14"/>
      <c r="H18" s="14">
        <f t="shared" si="2"/>
        <v>0</v>
      </c>
      <c r="I18" s="15">
        <f t="shared" si="3"/>
        <v>0</v>
      </c>
      <c r="J18" s="15">
        <f t="shared" ref="J18" si="5">IF(D18&gt;$D$6,$J$6*(D18-$D$6),0)</f>
        <v>0</v>
      </c>
      <c r="K18" s="15">
        <f t="shared" ref="K18" si="6">IF(SUM(I14:I18)&gt;J18,SUM(I14:I18),J18)</f>
        <v>0</v>
      </c>
    </row>
    <row r="19" spans="1:15" ht="13.5" customHeight="1" x14ac:dyDescent="0.25">
      <c r="A19" s="18">
        <f>'Grade K'!A13</f>
        <v>45161</v>
      </c>
      <c r="B19" s="85">
        <f>IF($B$9&gt;0,$B$9,0)</f>
        <v>1</v>
      </c>
      <c r="C19" s="23"/>
      <c r="D19" s="13"/>
      <c r="E19" s="61"/>
      <c r="F19" s="14"/>
      <c r="G19" s="14"/>
      <c r="H19" s="14">
        <f t="shared" si="0"/>
        <v>0</v>
      </c>
      <c r="I19" s="15">
        <f t="shared" si="1"/>
        <v>0</v>
      </c>
      <c r="J19" s="15"/>
      <c r="K19" s="15"/>
    </row>
    <row r="20" spans="1:15" ht="13.5" customHeight="1" x14ac:dyDescent="0.25">
      <c r="A20" s="18"/>
      <c r="B20" s="86">
        <f>IF($B$10&gt;0,$B$10,0)</f>
        <v>2</v>
      </c>
      <c r="C20" s="23"/>
      <c r="D20" s="13"/>
      <c r="E20" s="61"/>
      <c r="F20" s="14"/>
      <c r="G20" s="14"/>
      <c r="H20" s="14">
        <f t="shared" ref="H20:H53" si="7">IF(C20&gt;$C$6,(C20-$C$6)*$H$6,0)</f>
        <v>0</v>
      </c>
      <c r="I20" s="15">
        <f t="shared" si="1"/>
        <v>0</v>
      </c>
      <c r="J20" s="15"/>
      <c r="K20" s="15"/>
    </row>
    <row r="21" spans="1:15" ht="13.5" customHeight="1" x14ac:dyDescent="0.25">
      <c r="A21" s="18"/>
      <c r="B21" s="86">
        <f>IF($B$11&gt;0,$B$11,0)</f>
        <v>3</v>
      </c>
      <c r="C21" s="23"/>
      <c r="D21" s="13"/>
      <c r="E21" s="61"/>
      <c r="F21" s="14"/>
      <c r="G21" s="14"/>
      <c r="H21" s="14">
        <f t="shared" si="7"/>
        <v>0</v>
      </c>
      <c r="I21" s="15">
        <f t="shared" si="1"/>
        <v>0</v>
      </c>
      <c r="J21" s="15"/>
      <c r="K21" s="15"/>
    </row>
    <row r="22" spans="1:15" ht="13.5" customHeight="1" x14ac:dyDescent="0.25">
      <c r="A22" s="18"/>
      <c r="B22" s="86">
        <f>IF($B$12&gt;0,$B$12,0)</f>
        <v>4</v>
      </c>
      <c r="C22" s="23"/>
      <c r="D22" s="13"/>
      <c r="E22" s="61"/>
      <c r="F22" s="14"/>
      <c r="G22" s="14"/>
      <c r="H22" s="14">
        <f t="shared" si="7"/>
        <v>0</v>
      </c>
      <c r="I22" s="15">
        <f t="shared" si="1"/>
        <v>0</v>
      </c>
      <c r="J22" s="15"/>
      <c r="K22" s="15"/>
      <c r="O22" s="62"/>
    </row>
    <row r="23" spans="1:15" ht="13.5" customHeight="1" x14ac:dyDescent="0.25">
      <c r="A23" s="18"/>
      <c r="B23" s="87">
        <f>IF($B$13&gt;0,$B$13,0)</f>
        <v>5</v>
      </c>
      <c r="C23" s="23"/>
      <c r="D23" s="13">
        <f t="shared" ref="D23" si="8">SUM(C19:C23)</f>
        <v>0</v>
      </c>
      <c r="E23" s="61"/>
      <c r="F23" s="14"/>
      <c r="G23" s="14"/>
      <c r="H23" s="14">
        <f t="shared" si="7"/>
        <v>0</v>
      </c>
      <c r="I23" s="15">
        <f t="shared" si="1"/>
        <v>0</v>
      </c>
      <c r="J23" s="15">
        <f t="shared" ref="J23" si="9">IF(D23&gt;$D$6,$J$6*(D23-$D$6),0)</f>
        <v>0</v>
      </c>
      <c r="K23" s="15">
        <f t="shared" ref="K23" si="10">IF(SUM(I19:I23)&gt;J23,SUM(I19:I23),J23)</f>
        <v>0</v>
      </c>
    </row>
    <row r="24" spans="1:15" ht="13.5" customHeight="1" x14ac:dyDescent="0.25">
      <c r="A24" s="18">
        <v>44797</v>
      </c>
      <c r="B24" s="85">
        <f>IF($B$9&gt;0,$B$9,0)</f>
        <v>1</v>
      </c>
      <c r="C24" s="23"/>
      <c r="D24" s="13"/>
      <c r="E24" s="61"/>
      <c r="F24" s="14"/>
      <c r="G24" s="14"/>
      <c r="H24" s="14">
        <f t="shared" si="7"/>
        <v>0</v>
      </c>
      <c r="I24" s="15">
        <f t="shared" si="1"/>
        <v>0</v>
      </c>
      <c r="J24" s="15"/>
      <c r="K24" s="15"/>
    </row>
    <row r="25" spans="1:15" ht="13.5" customHeight="1" x14ac:dyDescent="0.25">
      <c r="A25" s="18"/>
      <c r="B25" s="86">
        <f>IF($B$10&gt;0,$B$10,0)</f>
        <v>2</v>
      </c>
      <c r="C25" s="23"/>
      <c r="D25" s="13"/>
      <c r="E25" s="61"/>
      <c r="F25" s="14"/>
      <c r="G25" s="14"/>
      <c r="H25" s="14">
        <f t="shared" si="7"/>
        <v>0</v>
      </c>
      <c r="I25" s="15">
        <f t="shared" si="1"/>
        <v>0</v>
      </c>
      <c r="J25" s="15"/>
      <c r="K25" s="15"/>
    </row>
    <row r="26" spans="1:15" ht="13.5" customHeight="1" x14ac:dyDescent="0.25">
      <c r="A26" s="18"/>
      <c r="B26" s="86">
        <f>IF($B$11&gt;0,$B$11,0)</f>
        <v>3</v>
      </c>
      <c r="C26" s="23"/>
      <c r="D26" s="13"/>
      <c r="E26" s="61"/>
      <c r="F26" s="14"/>
      <c r="G26" s="14"/>
      <c r="H26" s="14">
        <f t="shared" si="7"/>
        <v>0</v>
      </c>
      <c r="I26" s="15">
        <f t="shared" si="1"/>
        <v>0</v>
      </c>
      <c r="J26" s="15"/>
      <c r="K26" s="15"/>
    </row>
    <row r="27" spans="1:15" ht="13.5" customHeight="1" x14ac:dyDescent="0.25">
      <c r="A27" s="18"/>
      <c r="B27" s="86">
        <f>IF($B$12&gt;0,$B$12,0)</f>
        <v>4</v>
      </c>
      <c r="C27" s="23"/>
      <c r="D27" s="13"/>
      <c r="E27" s="61"/>
      <c r="F27" s="14"/>
      <c r="G27" s="14"/>
      <c r="H27" s="14">
        <f t="shared" si="7"/>
        <v>0</v>
      </c>
      <c r="I27" s="15">
        <f t="shared" si="1"/>
        <v>0</v>
      </c>
      <c r="J27" s="15"/>
      <c r="K27" s="15"/>
      <c r="O27" s="62"/>
    </row>
    <row r="28" spans="1:15" ht="13.5" customHeight="1" x14ac:dyDescent="0.25">
      <c r="A28" s="18"/>
      <c r="B28" s="87">
        <f>IF($B$13&gt;0,$B$13,0)</f>
        <v>5</v>
      </c>
      <c r="C28" s="23"/>
      <c r="D28" s="13">
        <f t="shared" ref="D28" si="11">SUM(C24:C28)</f>
        <v>0</v>
      </c>
      <c r="E28" s="61"/>
      <c r="F28" s="14"/>
      <c r="G28" s="14"/>
      <c r="H28" s="14">
        <f t="shared" si="7"/>
        <v>0</v>
      </c>
      <c r="I28" s="15">
        <f t="shared" si="1"/>
        <v>0</v>
      </c>
      <c r="J28" s="15">
        <f t="shared" ref="J28" si="12">IF(D28&gt;$D$6,$J$6*(D28-$D$6),0)</f>
        <v>0</v>
      </c>
      <c r="K28" s="15">
        <f t="shared" ref="K28" si="13">IF(SUM(I24:I28)&gt;J28,SUM(I24:I28),J28)</f>
        <v>0</v>
      </c>
    </row>
    <row r="29" spans="1:15" ht="13.5" customHeight="1" x14ac:dyDescent="0.25">
      <c r="A29" s="18">
        <f>'Grades 1-3'!A14</f>
        <v>45163</v>
      </c>
      <c r="B29" s="85">
        <f>IF($B$9&gt;0,$B$9,0)</f>
        <v>1</v>
      </c>
      <c r="C29" s="23"/>
      <c r="D29" s="13"/>
      <c r="E29" s="61"/>
      <c r="F29" s="14"/>
      <c r="G29" s="14"/>
      <c r="H29" s="14">
        <f t="shared" si="7"/>
        <v>0</v>
      </c>
      <c r="I29" s="15">
        <f t="shared" si="1"/>
        <v>0</v>
      </c>
      <c r="J29" s="15"/>
      <c r="K29" s="15"/>
    </row>
    <row r="30" spans="1:15" ht="13.5" customHeight="1" x14ac:dyDescent="0.25">
      <c r="A30" s="18"/>
      <c r="B30" s="86">
        <f>IF($B$10&gt;0,$B$10,0)</f>
        <v>2</v>
      </c>
      <c r="C30" s="23"/>
      <c r="D30" s="13"/>
      <c r="E30" s="61"/>
      <c r="F30" s="14"/>
      <c r="G30" s="14"/>
      <c r="H30" s="14">
        <f t="shared" si="7"/>
        <v>0</v>
      </c>
      <c r="I30" s="15">
        <f t="shared" si="1"/>
        <v>0</v>
      </c>
      <c r="J30" s="15"/>
      <c r="K30" s="15"/>
    </row>
    <row r="31" spans="1:15" ht="13.5" customHeight="1" x14ac:dyDescent="0.25">
      <c r="A31" s="18"/>
      <c r="B31" s="86">
        <f>IF($B$11&gt;0,$B$11,0)</f>
        <v>3</v>
      </c>
      <c r="C31" s="23"/>
      <c r="D31" s="13"/>
      <c r="E31" s="61"/>
      <c r="F31" s="14"/>
      <c r="G31" s="14"/>
      <c r="H31" s="14">
        <f t="shared" si="7"/>
        <v>0</v>
      </c>
      <c r="I31" s="15">
        <f t="shared" si="1"/>
        <v>0</v>
      </c>
      <c r="J31" s="15"/>
      <c r="K31" s="15"/>
    </row>
    <row r="32" spans="1:15" ht="13.5" customHeight="1" x14ac:dyDescent="0.25">
      <c r="A32" s="18"/>
      <c r="B32" s="86">
        <f>IF($B$12&gt;0,$B$12,0)</f>
        <v>4</v>
      </c>
      <c r="C32" s="23"/>
      <c r="D32" s="13"/>
      <c r="E32" s="61"/>
      <c r="F32" s="14"/>
      <c r="G32" s="14"/>
      <c r="H32" s="14">
        <f t="shared" si="7"/>
        <v>0</v>
      </c>
      <c r="I32" s="15">
        <f t="shared" si="1"/>
        <v>0</v>
      </c>
      <c r="J32" s="15"/>
      <c r="K32" s="15"/>
      <c r="O32" s="62"/>
    </row>
    <row r="33" spans="1:11" ht="13.5" customHeight="1" x14ac:dyDescent="0.25">
      <c r="A33" s="18"/>
      <c r="B33" s="87">
        <f>IF($B$13&gt;0,$B$13,0)</f>
        <v>5</v>
      </c>
      <c r="C33" s="23"/>
      <c r="D33" s="13">
        <f t="shared" ref="D33" si="14">SUM(C29:C33)</f>
        <v>0</v>
      </c>
      <c r="E33" s="61"/>
      <c r="F33" s="14"/>
      <c r="G33" s="14"/>
      <c r="H33" s="14">
        <f t="shared" si="7"/>
        <v>0</v>
      </c>
      <c r="I33" s="15">
        <f t="shared" si="1"/>
        <v>0</v>
      </c>
      <c r="J33" s="15">
        <f t="shared" ref="J33" si="15">IF(D33&gt;$D$6,$J$6*(D33-$D$6),0)</f>
        <v>0</v>
      </c>
      <c r="K33" s="15">
        <f t="shared" ref="K33" si="16">IF(SUM(I29:I33)&gt;J33,SUM(I29:I33),J33)</f>
        <v>0</v>
      </c>
    </row>
    <row r="34" spans="1:11" ht="13.5" customHeight="1" x14ac:dyDescent="0.25">
      <c r="A34" s="18">
        <f>'Grades 1-3'!A15</f>
        <v>45166</v>
      </c>
      <c r="B34" s="85">
        <f t="shared" ref="B34" si="17">IF($B$9&gt;0,$B$9,0)</f>
        <v>1</v>
      </c>
      <c r="C34" s="23"/>
      <c r="D34" s="13"/>
      <c r="E34" s="61"/>
      <c r="F34" s="14"/>
      <c r="G34" s="14"/>
      <c r="H34" s="14">
        <f t="shared" si="7"/>
        <v>0</v>
      </c>
      <c r="I34" s="15">
        <f t="shared" si="1"/>
        <v>0</v>
      </c>
      <c r="J34" s="15"/>
      <c r="K34" s="15"/>
    </row>
    <row r="35" spans="1:11" ht="13.5" customHeight="1" x14ac:dyDescent="0.25">
      <c r="A35" s="18"/>
      <c r="B35" s="86">
        <f t="shared" ref="B35" si="18">IF($B$10&gt;0,$B$10,0)</f>
        <v>2</v>
      </c>
      <c r="C35" s="23"/>
      <c r="D35" s="13"/>
      <c r="E35" s="61"/>
      <c r="F35" s="14"/>
      <c r="G35" s="14"/>
      <c r="H35" s="14">
        <f t="shared" si="7"/>
        <v>0</v>
      </c>
      <c r="I35" s="15">
        <f t="shared" si="1"/>
        <v>0</v>
      </c>
      <c r="J35" s="15"/>
      <c r="K35" s="15"/>
    </row>
    <row r="36" spans="1:11" ht="13.5" customHeight="1" x14ac:dyDescent="0.25">
      <c r="A36" s="18"/>
      <c r="B36" s="86">
        <f t="shared" ref="B36" si="19">IF($B$11&gt;0,$B$11,0)</f>
        <v>3</v>
      </c>
      <c r="C36" s="23"/>
      <c r="D36" s="13"/>
      <c r="E36" s="61"/>
      <c r="F36" s="14"/>
      <c r="G36" s="14"/>
      <c r="H36" s="14">
        <f t="shared" si="7"/>
        <v>0</v>
      </c>
      <c r="I36" s="15">
        <f t="shared" si="1"/>
        <v>0</v>
      </c>
      <c r="J36" s="15"/>
      <c r="K36" s="15"/>
    </row>
    <row r="37" spans="1:11" ht="13.5" customHeight="1" x14ac:dyDescent="0.25">
      <c r="A37" s="18"/>
      <c r="B37" s="86">
        <f t="shared" ref="B37" si="20">IF($B$12&gt;0,$B$12,0)</f>
        <v>4</v>
      </c>
      <c r="C37" s="23"/>
      <c r="D37" s="13"/>
      <c r="E37" s="61"/>
      <c r="F37" s="14"/>
      <c r="G37" s="14"/>
      <c r="H37" s="14">
        <f t="shared" si="7"/>
        <v>0</v>
      </c>
      <c r="I37" s="15">
        <f t="shared" si="1"/>
        <v>0</v>
      </c>
      <c r="J37" s="15"/>
      <c r="K37" s="15"/>
    </row>
    <row r="38" spans="1:11" ht="13.5" customHeight="1" x14ac:dyDescent="0.25">
      <c r="A38" s="18"/>
      <c r="B38" s="87">
        <f t="shared" ref="B38" si="21">IF($B$13&gt;0,$B$13,0)</f>
        <v>5</v>
      </c>
      <c r="C38" s="23"/>
      <c r="D38" s="13">
        <f t="shared" ref="D38" si="22">SUM(C34:C38)</f>
        <v>0</v>
      </c>
      <c r="E38" s="61"/>
      <c r="F38" s="14"/>
      <c r="G38" s="14"/>
      <c r="H38" s="14">
        <f t="shared" si="7"/>
        <v>0</v>
      </c>
      <c r="I38" s="15">
        <f t="shared" si="1"/>
        <v>0</v>
      </c>
      <c r="J38" s="15">
        <f t="shared" ref="J38" si="23">IF(D38&gt;$D$6,$J$6*(D38-$D$6),0)</f>
        <v>0</v>
      </c>
      <c r="K38" s="15">
        <f t="shared" ref="K38" si="24">IF(SUM(I34:I38)&gt;J38,SUM(I34:I38),J38)</f>
        <v>0</v>
      </c>
    </row>
    <row r="39" spans="1:11" ht="13.5" customHeight="1" x14ac:dyDescent="0.25">
      <c r="A39" s="18">
        <f>'Grades 1-3'!A16</f>
        <v>45167</v>
      </c>
      <c r="B39" s="85">
        <f t="shared" ref="B39" si="25">IF($B$9&gt;0,$B$9,0)</f>
        <v>1</v>
      </c>
      <c r="C39" s="23"/>
      <c r="D39" s="13"/>
      <c r="E39" s="61"/>
      <c r="F39" s="14"/>
      <c r="G39" s="14"/>
      <c r="H39" s="14">
        <f t="shared" si="7"/>
        <v>0</v>
      </c>
      <c r="I39" s="15">
        <f t="shared" si="1"/>
        <v>0</v>
      </c>
      <c r="J39" s="15"/>
      <c r="K39" s="15"/>
    </row>
    <row r="40" spans="1:11" ht="13.5" customHeight="1" x14ac:dyDescent="0.25">
      <c r="A40" s="18"/>
      <c r="B40" s="86">
        <f t="shared" ref="B40" si="26">IF($B$10&gt;0,$B$10,0)</f>
        <v>2</v>
      </c>
      <c r="C40" s="23"/>
      <c r="D40" s="13"/>
      <c r="E40" s="61"/>
      <c r="F40" s="14"/>
      <c r="G40" s="14"/>
      <c r="H40" s="14">
        <f t="shared" si="7"/>
        <v>0</v>
      </c>
      <c r="I40" s="15">
        <f t="shared" si="1"/>
        <v>0</v>
      </c>
      <c r="J40" s="15"/>
      <c r="K40" s="15"/>
    </row>
    <row r="41" spans="1:11" ht="13.5" customHeight="1" x14ac:dyDescent="0.25">
      <c r="A41" s="18"/>
      <c r="B41" s="86">
        <f t="shared" ref="B41" si="27">IF($B$11&gt;0,$B$11,0)</f>
        <v>3</v>
      </c>
      <c r="C41" s="23"/>
      <c r="D41" s="13"/>
      <c r="E41" s="61"/>
      <c r="F41" s="14"/>
      <c r="G41" s="14"/>
      <c r="H41" s="14">
        <f t="shared" si="7"/>
        <v>0</v>
      </c>
      <c r="I41" s="15">
        <f t="shared" si="1"/>
        <v>0</v>
      </c>
      <c r="J41" s="15"/>
      <c r="K41" s="15"/>
    </row>
    <row r="42" spans="1:11" ht="13.5" customHeight="1" x14ac:dyDescent="0.25">
      <c r="A42" s="18"/>
      <c r="B42" s="86">
        <f t="shared" ref="B42" si="28">IF($B$12&gt;0,$B$12,0)</f>
        <v>4</v>
      </c>
      <c r="C42" s="23"/>
      <c r="D42" s="13"/>
      <c r="E42" s="61"/>
      <c r="F42" s="14"/>
      <c r="G42" s="14"/>
      <c r="H42" s="14">
        <f t="shared" si="7"/>
        <v>0</v>
      </c>
      <c r="I42" s="15">
        <f t="shared" si="1"/>
        <v>0</v>
      </c>
      <c r="J42" s="15"/>
      <c r="K42" s="15"/>
    </row>
    <row r="43" spans="1:11" ht="13.5" customHeight="1" x14ac:dyDescent="0.25">
      <c r="A43" s="18"/>
      <c r="B43" s="87">
        <f t="shared" ref="B43" si="29">IF($B$13&gt;0,$B$13,0)</f>
        <v>5</v>
      </c>
      <c r="C43" s="23"/>
      <c r="D43" s="13">
        <f t="shared" ref="D43" si="30">SUM(C39:C43)</f>
        <v>0</v>
      </c>
      <c r="E43" s="61"/>
      <c r="F43" s="14"/>
      <c r="G43" s="14"/>
      <c r="H43" s="14">
        <f t="shared" si="7"/>
        <v>0</v>
      </c>
      <c r="I43" s="15">
        <f t="shared" si="1"/>
        <v>0</v>
      </c>
      <c r="J43" s="15">
        <f t="shared" ref="J43" si="31">IF(D43&gt;$D$6,$J$6*(D43-$D$6),0)</f>
        <v>0</v>
      </c>
      <c r="K43" s="15">
        <f t="shared" ref="K43" si="32">IF(SUM(I39:I43)&gt;J43,SUM(I39:I43),J43)</f>
        <v>0</v>
      </c>
    </row>
    <row r="44" spans="1:11" ht="13.5" customHeight="1" x14ac:dyDescent="0.25">
      <c r="A44" s="18">
        <f>'Grades 1-3'!A17</f>
        <v>45168</v>
      </c>
      <c r="B44" s="85">
        <f t="shared" ref="B44" si="33">IF($B$9&gt;0,$B$9,0)</f>
        <v>1</v>
      </c>
      <c r="C44" s="23"/>
      <c r="D44" s="13"/>
      <c r="E44" s="61"/>
      <c r="F44" s="14"/>
      <c r="G44" s="14"/>
      <c r="H44" s="14">
        <f t="shared" si="7"/>
        <v>0</v>
      </c>
      <c r="I44" s="15">
        <f t="shared" si="1"/>
        <v>0</v>
      </c>
      <c r="J44" s="15"/>
      <c r="K44" s="15"/>
    </row>
    <row r="45" spans="1:11" ht="13.5" customHeight="1" x14ac:dyDescent="0.25">
      <c r="A45" s="18"/>
      <c r="B45" s="86">
        <f t="shared" ref="B45" si="34">IF($B$10&gt;0,$B$10,0)</f>
        <v>2</v>
      </c>
      <c r="C45" s="23"/>
      <c r="D45" s="13"/>
      <c r="E45" s="61"/>
      <c r="F45" s="14"/>
      <c r="G45" s="14"/>
      <c r="H45" s="14">
        <f t="shared" si="7"/>
        <v>0</v>
      </c>
      <c r="I45" s="15">
        <f t="shared" si="1"/>
        <v>0</v>
      </c>
      <c r="J45" s="15"/>
      <c r="K45" s="15"/>
    </row>
    <row r="46" spans="1:11" ht="13.5" customHeight="1" x14ac:dyDescent="0.25">
      <c r="A46" s="18"/>
      <c r="B46" s="86">
        <f t="shared" ref="B46" si="35">IF($B$11&gt;0,$B$11,0)</f>
        <v>3</v>
      </c>
      <c r="C46" s="23"/>
      <c r="D46" s="13"/>
      <c r="E46" s="61"/>
      <c r="F46" s="14"/>
      <c r="G46" s="14"/>
      <c r="H46" s="14">
        <f t="shared" si="7"/>
        <v>0</v>
      </c>
      <c r="I46" s="15">
        <f t="shared" si="1"/>
        <v>0</v>
      </c>
      <c r="J46" s="15"/>
      <c r="K46" s="15"/>
    </row>
    <row r="47" spans="1:11" ht="13.5" customHeight="1" x14ac:dyDescent="0.25">
      <c r="A47" s="18"/>
      <c r="B47" s="86">
        <f t="shared" ref="B47" si="36">IF($B$12&gt;0,$B$12,0)</f>
        <v>4</v>
      </c>
      <c r="C47" s="23"/>
      <c r="D47" s="13"/>
      <c r="E47" s="61"/>
      <c r="F47" s="14"/>
      <c r="G47" s="14"/>
      <c r="H47" s="14">
        <f t="shared" si="7"/>
        <v>0</v>
      </c>
      <c r="I47" s="15">
        <f t="shared" si="1"/>
        <v>0</v>
      </c>
      <c r="J47" s="15"/>
      <c r="K47" s="15"/>
    </row>
    <row r="48" spans="1:11" ht="13.5" customHeight="1" x14ac:dyDescent="0.25">
      <c r="A48" s="18"/>
      <c r="B48" s="87">
        <f t="shared" ref="B48" si="37">IF($B$13&gt;0,$B$13,0)</f>
        <v>5</v>
      </c>
      <c r="C48" s="23"/>
      <c r="D48" s="13">
        <f t="shared" ref="D48" si="38">SUM(C44:C48)</f>
        <v>0</v>
      </c>
      <c r="E48" s="61"/>
      <c r="F48" s="14"/>
      <c r="G48" s="14"/>
      <c r="H48" s="14">
        <f t="shared" si="7"/>
        <v>0</v>
      </c>
      <c r="I48" s="15">
        <f t="shared" si="1"/>
        <v>0</v>
      </c>
      <c r="J48" s="15">
        <f t="shared" ref="J48" si="39">IF(D48&gt;$D$6,$J$6*(D48-$D$6),0)</f>
        <v>0</v>
      </c>
      <c r="K48" s="15">
        <f t="shared" ref="K48" si="40">IF(SUM(I44:I48)&gt;J48,SUM(I44:I48),J48)</f>
        <v>0</v>
      </c>
    </row>
    <row r="49" spans="1:11" ht="13.5" customHeight="1" x14ac:dyDescent="0.25">
      <c r="A49" s="18">
        <f>'Grades 1-3'!A18</f>
        <v>45169</v>
      </c>
      <c r="B49" s="85">
        <f t="shared" ref="B49" si="41">IF($B$9&gt;0,$B$9,0)</f>
        <v>1</v>
      </c>
      <c r="C49" s="23"/>
      <c r="D49" s="13"/>
      <c r="E49" s="61"/>
      <c r="F49" s="14"/>
      <c r="G49" s="14"/>
      <c r="H49" s="14">
        <f t="shared" si="7"/>
        <v>0</v>
      </c>
      <c r="I49" s="15">
        <f t="shared" si="1"/>
        <v>0</v>
      </c>
      <c r="J49" s="15"/>
      <c r="K49" s="15"/>
    </row>
    <row r="50" spans="1:11" ht="13.5" customHeight="1" x14ac:dyDescent="0.25">
      <c r="A50" s="18"/>
      <c r="B50" s="86">
        <f t="shared" ref="B50" si="42">IF($B$10&gt;0,$B$10,0)</f>
        <v>2</v>
      </c>
      <c r="C50" s="23"/>
      <c r="D50" s="13"/>
      <c r="E50" s="61"/>
      <c r="F50" s="14"/>
      <c r="G50" s="14"/>
      <c r="H50" s="14">
        <f t="shared" si="7"/>
        <v>0</v>
      </c>
      <c r="I50" s="15">
        <f t="shared" si="1"/>
        <v>0</v>
      </c>
      <c r="J50" s="15"/>
      <c r="K50" s="15"/>
    </row>
    <row r="51" spans="1:11" ht="13.5" customHeight="1" x14ac:dyDescent="0.25">
      <c r="A51" s="18"/>
      <c r="B51" s="86">
        <f t="shared" ref="B51" si="43">IF($B$11&gt;0,$B$11,0)</f>
        <v>3</v>
      </c>
      <c r="C51" s="23"/>
      <c r="D51" s="13"/>
      <c r="E51" s="61"/>
      <c r="F51" s="14"/>
      <c r="G51" s="14"/>
      <c r="H51" s="14">
        <f t="shared" si="7"/>
        <v>0</v>
      </c>
      <c r="I51" s="15">
        <f t="shared" si="1"/>
        <v>0</v>
      </c>
      <c r="J51" s="15"/>
      <c r="K51" s="15"/>
    </row>
    <row r="52" spans="1:11" ht="13.5" customHeight="1" x14ac:dyDescent="0.25">
      <c r="A52" s="18"/>
      <c r="B52" s="86">
        <f t="shared" ref="B52" si="44">IF($B$12&gt;0,$B$12,0)</f>
        <v>4</v>
      </c>
      <c r="C52" s="23"/>
      <c r="D52" s="13"/>
      <c r="E52" s="61"/>
      <c r="F52" s="14"/>
      <c r="G52" s="14"/>
      <c r="H52" s="14">
        <f t="shared" si="7"/>
        <v>0</v>
      </c>
      <c r="I52" s="15">
        <f t="shared" si="1"/>
        <v>0</v>
      </c>
      <c r="J52" s="15"/>
      <c r="K52" s="15"/>
    </row>
    <row r="53" spans="1:11" ht="13.5" customHeight="1" x14ac:dyDescent="0.25">
      <c r="A53" s="18"/>
      <c r="B53" s="86">
        <f t="shared" ref="B53" si="45">IF($B$13&gt;0,$B$13,0)</f>
        <v>5</v>
      </c>
      <c r="C53" s="96"/>
      <c r="D53" s="13">
        <f t="shared" ref="D53" si="46">SUM(C49:C53)</f>
        <v>0</v>
      </c>
      <c r="E53" s="61"/>
      <c r="F53" s="14"/>
      <c r="G53" s="14"/>
      <c r="H53" s="14">
        <f t="shared" si="7"/>
        <v>0</v>
      </c>
      <c r="I53" s="15">
        <f t="shared" si="1"/>
        <v>0</v>
      </c>
      <c r="J53" s="15">
        <f t="shared" ref="J53" si="47">IF(D53&gt;$D$6,$J$6*(D53-$D$6),0)</f>
        <v>0</v>
      </c>
      <c r="K53" s="15">
        <f t="shared" ref="K53" si="48">IF(SUM(I49:I53)&gt;J53,SUM(I49:I53),J53)</f>
        <v>0</v>
      </c>
    </row>
    <row r="54" spans="1:11" ht="19.5" thickBot="1" x14ac:dyDescent="0.35">
      <c r="A54" s="97" t="s">
        <v>2</v>
      </c>
      <c r="B54" s="109"/>
      <c r="C54" s="102"/>
      <c r="D54" s="103"/>
      <c r="E54" s="103"/>
      <c r="F54" s="107"/>
      <c r="G54" s="107"/>
      <c r="H54" s="100"/>
      <c r="I54" s="104"/>
      <c r="J54" s="104"/>
      <c r="K54" s="105">
        <f>SUM(K9:K53)</f>
        <v>0</v>
      </c>
    </row>
    <row r="55" spans="1:11" ht="8.1" customHeight="1" thickTop="1" x14ac:dyDescent="0.25">
      <c r="A55" s="16"/>
      <c r="B55" s="78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57" t="s">
        <v>19</v>
      </c>
      <c r="B56" s="78"/>
      <c r="C56" s="1"/>
      <c r="D56" s="1"/>
      <c r="E56" s="1"/>
      <c r="F56" s="1"/>
      <c r="G56" s="1"/>
      <c r="H56" s="1"/>
      <c r="I56" s="1"/>
      <c r="J56" s="1"/>
      <c r="K56" s="1"/>
    </row>
    <row r="57" spans="1:11" ht="8.1" customHeight="1" x14ac:dyDescent="0.25">
      <c r="A57" s="16"/>
      <c r="B57" s="78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58" t="s">
        <v>21</v>
      </c>
      <c r="B58" s="78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59" t="s">
        <v>22</v>
      </c>
      <c r="B59" s="78"/>
      <c r="C59" s="1"/>
      <c r="D59" s="1"/>
      <c r="E59" s="1"/>
      <c r="F59" s="1"/>
      <c r="G59" s="1"/>
      <c r="H59" s="1"/>
      <c r="I59" s="1"/>
      <c r="J59" s="1"/>
      <c r="K59" s="1"/>
    </row>
    <row r="60" spans="1:11" ht="9.9499999999999993" customHeight="1" x14ac:dyDescent="0.25">
      <c r="A60" s="31"/>
      <c r="B60" s="79"/>
      <c r="D60" s="31"/>
      <c r="E60" s="31"/>
    </row>
    <row r="61" spans="1:11" x14ac:dyDescent="0.25">
      <c r="C61" s="34"/>
      <c r="E61" s="30"/>
    </row>
    <row r="62" spans="1:11" x14ac:dyDescent="0.25">
      <c r="A62" s="44" t="s">
        <v>13</v>
      </c>
      <c r="B62" s="81"/>
      <c r="C62" s="46"/>
      <c r="D62" s="46"/>
      <c r="E62" s="30"/>
      <c r="G62" s="47" t="s">
        <v>1</v>
      </c>
      <c r="H62" s="47"/>
    </row>
    <row r="63" spans="1:11" ht="9.9499999999999993" customHeight="1" x14ac:dyDescent="0.25">
      <c r="A63" s="31"/>
      <c r="B63" s="79"/>
      <c r="D63" s="31"/>
      <c r="E63" s="30"/>
    </row>
    <row r="64" spans="1:11" x14ac:dyDescent="0.25">
      <c r="A64" s="48"/>
      <c r="B64" s="82"/>
      <c r="C64" s="50"/>
      <c r="D64" s="51"/>
      <c r="E64" s="30"/>
    </row>
    <row r="65" spans="1:8" ht="17.25" x14ac:dyDescent="0.25">
      <c r="A65" s="44" t="s">
        <v>35</v>
      </c>
      <c r="B65" s="83"/>
      <c r="C65" s="67"/>
      <c r="D65" s="52"/>
      <c r="E65" s="30"/>
      <c r="G65" s="47" t="s">
        <v>1</v>
      </c>
      <c r="H65" s="47"/>
    </row>
    <row r="66" spans="1:8" x14ac:dyDescent="0.25">
      <c r="A66" s="53"/>
      <c r="B66" s="84"/>
      <c r="C66" s="55"/>
      <c r="D66" s="55"/>
      <c r="E66" s="30"/>
      <c r="G66" s="30"/>
      <c r="H66" s="30"/>
    </row>
    <row r="67" spans="1:8" ht="9.9499999999999993" customHeight="1" x14ac:dyDescent="0.25">
      <c r="A67" s="31"/>
      <c r="B67" s="79"/>
      <c r="D67" s="31"/>
      <c r="E67" s="31"/>
    </row>
    <row r="68" spans="1:8" x14ac:dyDescent="0.25">
      <c r="A68" s="31" t="s">
        <v>20</v>
      </c>
      <c r="B68" s="79"/>
      <c r="D68" s="31"/>
      <c r="E68" s="31"/>
    </row>
    <row r="69" spans="1:8" ht="18.75" x14ac:dyDescent="0.3">
      <c r="A69" s="139" t="str">
        <f>'Grades 1-3'!A34:F34</f>
        <v xml:space="preserve">   01-0000-0-1103-000-1110-1000-000-108</v>
      </c>
      <c r="B69" s="139"/>
      <c r="C69" s="139"/>
      <c r="D69" s="139"/>
      <c r="E69" s="139"/>
      <c r="F69" s="139"/>
    </row>
  </sheetData>
  <sheetProtection algorithmName="SHA-512" hashValue="EU/zkw9fAQBR3OCf3ej8naRWtdNO8n/XaseETElSFX+C+pvRtqe/jV9HUt5cZMkvN6By586/KwoA9mXJ0rAztg==" saltValue="jIQq4j+K5kp1ZTdGV0+wQQ==" spinCount="100000" sheet="1" objects="1" scenarios="1"/>
  <mergeCells count="6">
    <mergeCell ref="B1:K1"/>
    <mergeCell ref="A69:F69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96"/>
  <sheetViews>
    <sheetView view="pageBreakPreview" zoomScaleNormal="115" zoomScaleSheetLayoutView="100" workbookViewId="0">
      <pane ySplit="8" topLeftCell="A9" activePane="bottomLeft" state="frozen"/>
      <selection activeCell="F25" sqref="F25"/>
      <selection pane="bottomLeft" activeCell="A18" sqref="A18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7" width="9.140625" style="31"/>
    <col min="8" max="9" width="12.7109375" style="31" customWidth="1"/>
    <col min="10" max="10" width="15.28515625" style="31" customWidth="1"/>
    <col min="11" max="16384" width="9.140625" style="31"/>
  </cols>
  <sheetData>
    <row r="1" spans="1:10" s="30" customFormat="1" ht="15.75" x14ac:dyDescent="0.25">
      <c r="A1" s="111" t="str">
        <f>'Grade K'!A1</f>
        <v>2023-24</v>
      </c>
      <c r="B1" s="144" t="s">
        <v>38</v>
      </c>
      <c r="C1" s="144"/>
      <c r="D1" s="144"/>
      <c r="E1" s="144"/>
      <c r="F1" s="144"/>
      <c r="G1" s="144"/>
      <c r="H1" s="144"/>
      <c r="I1" s="144"/>
      <c r="J1" s="144"/>
    </row>
    <row r="2" spans="1:10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8.1" customHeight="1" x14ac:dyDescent="0.25">
      <c r="A3" s="16"/>
      <c r="B3" s="17"/>
      <c r="C3" s="1"/>
      <c r="D3" s="20"/>
      <c r="E3" s="19"/>
      <c r="F3" s="1"/>
      <c r="G3" s="1"/>
      <c r="H3" s="1"/>
      <c r="I3" s="1"/>
      <c r="J3" s="1"/>
    </row>
    <row r="4" spans="1:10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22" t="s">
        <v>14</v>
      </c>
    </row>
    <row r="5" spans="1:10" s="40" customFormat="1" ht="30" x14ac:dyDescent="0.25">
      <c r="A5" s="2"/>
      <c r="B5" s="3"/>
      <c r="C5" s="141" t="s">
        <v>11</v>
      </c>
      <c r="D5" s="141"/>
      <c r="E5" s="24"/>
      <c r="F5" s="91"/>
      <c r="G5" s="91" t="s">
        <v>24</v>
      </c>
      <c r="H5" s="141" t="s">
        <v>25</v>
      </c>
      <c r="I5" s="141"/>
      <c r="J5" s="141"/>
    </row>
    <row r="6" spans="1:10" s="40" customFormat="1" x14ac:dyDescent="0.25">
      <c r="A6" s="6" t="s">
        <v>7</v>
      </c>
      <c r="B6" s="7"/>
      <c r="C6" s="91">
        <v>36</v>
      </c>
      <c r="D6" s="8" t="s">
        <v>15</v>
      </c>
      <c r="E6" s="24"/>
      <c r="F6" s="9"/>
      <c r="G6" s="9">
        <v>3</v>
      </c>
      <c r="H6" s="4"/>
      <c r="I6" s="9">
        <v>3</v>
      </c>
      <c r="J6" s="5"/>
    </row>
    <row r="7" spans="1:10" ht="17.100000000000001" customHeight="1" x14ac:dyDescent="0.25">
      <c r="A7" s="10"/>
      <c r="B7" s="11"/>
      <c r="C7" s="11" t="s">
        <v>17</v>
      </c>
      <c r="D7" s="11"/>
      <c r="E7" s="142"/>
      <c r="F7" s="12"/>
      <c r="G7" s="12"/>
      <c r="H7" s="10"/>
      <c r="I7" s="10"/>
      <c r="J7" s="10"/>
    </row>
    <row r="8" spans="1:10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42"/>
      <c r="F8" s="12"/>
      <c r="G8" s="12"/>
      <c r="H8" s="10" t="s">
        <v>5</v>
      </c>
      <c r="I8" s="10" t="s">
        <v>8</v>
      </c>
      <c r="J8" s="10" t="s">
        <v>10</v>
      </c>
    </row>
    <row r="9" spans="1:10" ht="13.5" customHeight="1" x14ac:dyDescent="0.25">
      <c r="A9" s="18">
        <f>'Grades 1-3'!A10</f>
        <v>45159</v>
      </c>
      <c r="B9" s="88" t="s">
        <v>34</v>
      </c>
      <c r="C9" s="23"/>
      <c r="D9" s="13"/>
      <c r="E9" s="61"/>
      <c r="F9" s="14"/>
      <c r="G9" s="14">
        <f>IF(C9&gt;$C$6,(C9-$C$6)*$G$6,0)</f>
        <v>0</v>
      </c>
      <c r="H9" s="15">
        <f>G9</f>
        <v>0</v>
      </c>
      <c r="I9" s="15"/>
      <c r="J9" s="15"/>
    </row>
    <row r="10" spans="1:10" ht="13.5" customHeight="1" x14ac:dyDescent="0.25">
      <c r="A10" s="18"/>
      <c r="B10" s="77">
        <v>1</v>
      </c>
      <c r="C10" s="23"/>
      <c r="D10" s="13"/>
      <c r="E10" s="61"/>
      <c r="F10" s="14"/>
      <c r="G10" s="14">
        <f t="shared" ref="G10:G72" si="0">IF(C10&gt;$C$6,(C10-$C$6)*$G$6,0)</f>
        <v>0</v>
      </c>
      <c r="H10" s="15">
        <f t="shared" ref="H10:H72" si="1">G10</f>
        <v>0</v>
      </c>
      <c r="I10" s="15"/>
      <c r="J10" s="15"/>
    </row>
    <row r="11" spans="1:10" ht="13.5" customHeight="1" x14ac:dyDescent="0.25">
      <c r="A11" s="18"/>
      <c r="B11" s="77">
        <v>2</v>
      </c>
      <c r="C11" s="23"/>
      <c r="D11" s="13"/>
      <c r="E11" s="61"/>
      <c r="F11" s="14"/>
      <c r="G11" s="14">
        <f t="shared" si="0"/>
        <v>0</v>
      </c>
      <c r="H11" s="15">
        <f t="shared" si="1"/>
        <v>0</v>
      </c>
      <c r="I11" s="15"/>
      <c r="J11" s="15"/>
    </row>
    <row r="12" spans="1:10" ht="13.5" customHeight="1" x14ac:dyDescent="0.25">
      <c r="A12" s="18"/>
      <c r="B12" s="137">
        <v>3</v>
      </c>
      <c r="C12" s="23"/>
      <c r="D12" s="13"/>
      <c r="E12" s="61"/>
      <c r="F12" s="14"/>
      <c r="G12" s="14">
        <f t="shared" si="0"/>
        <v>0</v>
      </c>
      <c r="H12" s="15">
        <f t="shared" si="1"/>
        <v>0</v>
      </c>
      <c r="I12" s="15"/>
      <c r="J12" s="15"/>
    </row>
    <row r="13" spans="1:10" ht="13.5" customHeight="1" x14ac:dyDescent="0.25">
      <c r="A13" s="18"/>
      <c r="B13" s="77">
        <v>4</v>
      </c>
      <c r="C13" s="23"/>
      <c r="D13" s="13"/>
      <c r="E13" s="61"/>
      <c r="F13" s="14"/>
      <c r="G13" s="14">
        <f t="shared" si="0"/>
        <v>0</v>
      </c>
      <c r="H13" s="15">
        <f t="shared" si="1"/>
        <v>0</v>
      </c>
      <c r="I13" s="15"/>
      <c r="J13" s="15"/>
    </row>
    <row r="14" spans="1:10" ht="13.5" customHeight="1" x14ac:dyDescent="0.25">
      <c r="A14" s="18"/>
      <c r="B14" s="77">
        <v>5</v>
      </c>
      <c r="C14" s="23"/>
      <c r="D14" s="13"/>
      <c r="E14" s="61"/>
      <c r="F14" s="14"/>
      <c r="G14" s="14">
        <f t="shared" si="0"/>
        <v>0</v>
      </c>
      <c r="H14" s="15">
        <f t="shared" si="1"/>
        <v>0</v>
      </c>
      <c r="I14" s="15"/>
      <c r="J14" s="15"/>
    </row>
    <row r="15" spans="1:10" ht="13.5" customHeight="1" x14ac:dyDescent="0.25">
      <c r="A15" s="18"/>
      <c r="B15" s="77">
        <v>6</v>
      </c>
      <c r="C15" s="23"/>
      <c r="D15" s="13"/>
      <c r="E15" s="61"/>
      <c r="F15" s="14"/>
      <c r="G15" s="14">
        <f t="shared" si="0"/>
        <v>0</v>
      </c>
      <c r="H15" s="15">
        <f t="shared" si="1"/>
        <v>0</v>
      </c>
      <c r="I15" s="15"/>
      <c r="J15" s="15"/>
    </row>
    <row r="16" spans="1:10" ht="13.5" customHeight="1" x14ac:dyDescent="0.25">
      <c r="A16" s="18"/>
      <c r="B16" s="77">
        <v>7</v>
      </c>
      <c r="C16" s="23"/>
      <c r="D16" s="13">
        <f>SUM(C9:C16)</f>
        <v>0</v>
      </c>
      <c r="E16" s="61"/>
      <c r="F16" s="14"/>
      <c r="G16" s="14">
        <f t="shared" si="0"/>
        <v>0</v>
      </c>
      <c r="H16" s="15">
        <f t="shared" si="1"/>
        <v>0</v>
      </c>
      <c r="I16" s="15">
        <f>IF(D16&gt;(32*(8-(COUNTBLANK(C9:C16)))+2),((C9+C10+C11+C12+C13+C14+C15+C16)-(32*(8-(COUNTBLANK(C9:C16)))+2))*$I$6,0)</f>
        <v>0</v>
      </c>
      <c r="J16" s="15">
        <f>IF(SUM(H9:H16)&gt;I16,SUM(H9:H16),I16)</f>
        <v>0</v>
      </c>
    </row>
    <row r="17" spans="1:10" ht="13.5" customHeight="1" x14ac:dyDescent="0.25">
      <c r="A17" s="18">
        <f>'Grade K'!A12</f>
        <v>45160</v>
      </c>
      <c r="B17" s="85" t="str">
        <f t="shared" ref="B17" si="2">IF($B$9&gt;0,$B$9,0)</f>
        <v>0</v>
      </c>
      <c r="C17" s="23"/>
      <c r="D17" s="13"/>
      <c r="E17" s="61"/>
      <c r="F17" s="14"/>
      <c r="G17" s="14">
        <f t="shared" ref="G17:G24" si="3">IF(C17&gt;$C$6,(C17-$C$6)*$G$6,0)</f>
        <v>0</v>
      </c>
      <c r="H17" s="15">
        <f t="shared" ref="H17:H24" si="4">G17</f>
        <v>0</v>
      </c>
      <c r="I17" s="15"/>
      <c r="J17" s="15"/>
    </row>
    <row r="18" spans="1:10" ht="13.5" customHeight="1" x14ac:dyDescent="0.25">
      <c r="A18" s="18"/>
      <c r="B18" s="86">
        <f t="shared" ref="B18" si="5">IF($B$10&gt;0,$B$10,0)</f>
        <v>1</v>
      </c>
      <c r="C18" s="23"/>
      <c r="D18" s="13"/>
      <c r="E18" s="61"/>
      <c r="F18" s="14"/>
      <c r="G18" s="14">
        <f t="shared" si="3"/>
        <v>0</v>
      </c>
      <c r="H18" s="15">
        <f t="shared" si="4"/>
        <v>0</v>
      </c>
      <c r="I18" s="15"/>
      <c r="J18" s="15"/>
    </row>
    <row r="19" spans="1:10" ht="13.5" customHeight="1" x14ac:dyDescent="0.25">
      <c r="A19" s="18"/>
      <c r="B19" s="86">
        <f t="shared" ref="B19" si="6">IF($B$11&gt;0,$B$11,0)</f>
        <v>2</v>
      </c>
      <c r="C19" s="23"/>
      <c r="D19" s="13"/>
      <c r="E19" s="61"/>
      <c r="F19" s="14"/>
      <c r="G19" s="14">
        <f t="shared" si="3"/>
        <v>0</v>
      </c>
      <c r="H19" s="15">
        <f t="shared" si="4"/>
        <v>0</v>
      </c>
      <c r="I19" s="15"/>
      <c r="J19" s="15"/>
    </row>
    <row r="20" spans="1:10" ht="13.5" customHeight="1" x14ac:dyDescent="0.25">
      <c r="A20" s="18"/>
      <c r="B20" s="86">
        <f>IF($B$12&gt;0,$B$12,0)</f>
        <v>3</v>
      </c>
      <c r="C20" s="23"/>
      <c r="D20" s="13"/>
      <c r="E20" s="61"/>
      <c r="F20" s="14"/>
      <c r="G20" s="14">
        <f t="shared" si="3"/>
        <v>0</v>
      </c>
      <c r="H20" s="15">
        <f t="shared" si="4"/>
        <v>0</v>
      </c>
      <c r="I20" s="15"/>
      <c r="J20" s="15"/>
    </row>
    <row r="21" spans="1:10" ht="13.5" customHeight="1" x14ac:dyDescent="0.25">
      <c r="A21" s="18"/>
      <c r="B21" s="86">
        <f>IF($B$13&gt;0,$B$13,0)</f>
        <v>4</v>
      </c>
      <c r="C21" s="23"/>
      <c r="D21" s="13"/>
      <c r="E21" s="61"/>
      <c r="F21" s="14"/>
      <c r="G21" s="14">
        <f t="shared" si="3"/>
        <v>0</v>
      </c>
      <c r="H21" s="15">
        <f t="shared" si="4"/>
        <v>0</v>
      </c>
      <c r="I21" s="15"/>
      <c r="J21" s="15"/>
    </row>
    <row r="22" spans="1:10" ht="13.5" customHeight="1" x14ac:dyDescent="0.25">
      <c r="A22" s="18"/>
      <c r="B22" s="86">
        <f>IF($B$14&gt;0,$B$14,0)</f>
        <v>5</v>
      </c>
      <c r="C22" s="23"/>
      <c r="D22" s="13"/>
      <c r="E22" s="61"/>
      <c r="F22" s="14"/>
      <c r="G22" s="14">
        <f t="shared" si="3"/>
        <v>0</v>
      </c>
      <c r="H22" s="15">
        <f t="shared" si="4"/>
        <v>0</v>
      </c>
      <c r="I22" s="15"/>
      <c r="J22" s="15"/>
    </row>
    <row r="23" spans="1:10" ht="13.5" customHeight="1" x14ac:dyDescent="0.25">
      <c r="A23" s="18"/>
      <c r="B23" s="86">
        <f t="shared" ref="B23" si="7">IF($B$15&gt;0,$B$15,0)</f>
        <v>6</v>
      </c>
      <c r="C23" s="23"/>
      <c r="D23" s="13"/>
      <c r="E23" s="61"/>
      <c r="F23" s="14"/>
      <c r="G23" s="14">
        <f t="shared" si="3"/>
        <v>0</v>
      </c>
      <c r="H23" s="15">
        <f t="shared" si="4"/>
        <v>0</v>
      </c>
      <c r="I23" s="15"/>
      <c r="J23" s="15"/>
    </row>
    <row r="24" spans="1:10" ht="13.5" customHeight="1" x14ac:dyDescent="0.25">
      <c r="A24" s="18"/>
      <c r="B24" s="87">
        <f>IF($B$16&gt;0,$B$16,0)</f>
        <v>7</v>
      </c>
      <c r="C24" s="23"/>
      <c r="D24" s="13">
        <f t="shared" ref="D24" si="8">SUM(C17:C24)</f>
        <v>0</v>
      </c>
      <c r="E24" s="61"/>
      <c r="F24" s="14"/>
      <c r="G24" s="14">
        <f t="shared" si="3"/>
        <v>0</v>
      </c>
      <c r="H24" s="15">
        <f t="shared" si="4"/>
        <v>0</v>
      </c>
      <c r="I24" s="15">
        <f>IF(D24&gt;(32*(8-(COUNTBLANK(C17:C24)))+2),((C17+C18+C19+C20+C21+C22+C23+C24)-(32*(8-(COUNTBLANK(C17:C24)))+2))*$I$6,0)</f>
        <v>0</v>
      </c>
      <c r="J24" s="15">
        <f t="shared" ref="J24" si="9">IF(SUM(H17:H24)&gt;I24,SUM(H17:H24),I24)</f>
        <v>0</v>
      </c>
    </row>
    <row r="25" spans="1:10" ht="13.5" customHeight="1" x14ac:dyDescent="0.25">
      <c r="A25" s="18">
        <f>'Grade K'!A13</f>
        <v>45161</v>
      </c>
      <c r="B25" s="85" t="str">
        <f t="shared" ref="B25" si="10">IF($B$9&gt;0,$B$9,0)</f>
        <v>0</v>
      </c>
      <c r="C25" s="23"/>
      <c r="D25" s="13"/>
      <c r="E25" s="61"/>
      <c r="F25" s="14"/>
      <c r="G25" s="14">
        <f t="shared" si="0"/>
        <v>0</v>
      </c>
      <c r="H25" s="15">
        <f t="shared" si="1"/>
        <v>0</v>
      </c>
      <c r="I25" s="15"/>
      <c r="J25" s="15"/>
    </row>
    <row r="26" spans="1:10" ht="13.5" customHeight="1" x14ac:dyDescent="0.25">
      <c r="A26" s="18"/>
      <c r="B26" s="86">
        <f t="shared" ref="B26" si="11">IF($B$10&gt;0,$B$10,0)</f>
        <v>1</v>
      </c>
      <c r="C26" s="23"/>
      <c r="D26" s="13"/>
      <c r="E26" s="61"/>
      <c r="F26" s="14"/>
      <c r="G26" s="14">
        <f t="shared" si="0"/>
        <v>0</v>
      </c>
      <c r="H26" s="15">
        <f t="shared" si="1"/>
        <v>0</v>
      </c>
      <c r="I26" s="15"/>
      <c r="J26" s="15"/>
    </row>
    <row r="27" spans="1:10" ht="13.5" customHeight="1" x14ac:dyDescent="0.25">
      <c r="A27" s="18"/>
      <c r="B27" s="86">
        <f t="shared" ref="B27" si="12">IF($B$11&gt;0,$B$11,0)</f>
        <v>2</v>
      </c>
      <c r="C27" s="23"/>
      <c r="D27" s="13"/>
      <c r="E27" s="61"/>
      <c r="F27" s="14"/>
      <c r="G27" s="14">
        <f t="shared" si="0"/>
        <v>0</v>
      </c>
      <c r="H27" s="15">
        <f t="shared" si="1"/>
        <v>0</v>
      </c>
      <c r="I27" s="15"/>
      <c r="J27" s="15"/>
    </row>
    <row r="28" spans="1:10" ht="13.5" customHeight="1" x14ac:dyDescent="0.25">
      <c r="A28" s="18"/>
      <c r="B28" s="86">
        <f>IF($B$12&gt;0,$B$12,0)</f>
        <v>3</v>
      </c>
      <c r="C28" s="23"/>
      <c r="D28" s="13"/>
      <c r="E28" s="61"/>
      <c r="F28" s="14"/>
      <c r="G28" s="14">
        <f t="shared" si="0"/>
        <v>0</v>
      </c>
      <c r="H28" s="15">
        <f t="shared" si="1"/>
        <v>0</v>
      </c>
      <c r="I28" s="15"/>
      <c r="J28" s="15"/>
    </row>
    <row r="29" spans="1:10" ht="13.5" customHeight="1" x14ac:dyDescent="0.25">
      <c r="A29" s="18"/>
      <c r="B29" s="86">
        <f>IF($B$13&gt;0,$B$13,0)</f>
        <v>4</v>
      </c>
      <c r="C29" s="23"/>
      <c r="D29" s="13"/>
      <c r="E29" s="61"/>
      <c r="F29" s="14"/>
      <c r="G29" s="14">
        <f t="shared" si="0"/>
        <v>0</v>
      </c>
      <c r="H29" s="15">
        <f t="shared" si="1"/>
        <v>0</v>
      </c>
      <c r="I29" s="15"/>
      <c r="J29" s="15"/>
    </row>
    <row r="30" spans="1:10" ht="13.5" customHeight="1" x14ac:dyDescent="0.25">
      <c r="A30" s="18"/>
      <c r="B30" s="86">
        <f>IF($B$14&gt;0,$B$14,0)</f>
        <v>5</v>
      </c>
      <c r="C30" s="23"/>
      <c r="D30" s="13"/>
      <c r="E30" s="61"/>
      <c r="F30" s="14"/>
      <c r="G30" s="14">
        <f t="shared" si="0"/>
        <v>0</v>
      </c>
      <c r="H30" s="15">
        <f t="shared" si="1"/>
        <v>0</v>
      </c>
      <c r="I30" s="15"/>
      <c r="J30" s="15"/>
    </row>
    <row r="31" spans="1:10" ht="13.5" customHeight="1" x14ac:dyDescent="0.25">
      <c r="A31" s="18"/>
      <c r="B31" s="86">
        <f t="shared" ref="B31" si="13">IF($B$15&gt;0,$B$15,0)</f>
        <v>6</v>
      </c>
      <c r="C31" s="23"/>
      <c r="D31" s="13"/>
      <c r="E31" s="61"/>
      <c r="F31" s="14"/>
      <c r="G31" s="14">
        <f t="shared" si="0"/>
        <v>0</v>
      </c>
      <c r="H31" s="15">
        <f t="shared" si="1"/>
        <v>0</v>
      </c>
      <c r="I31" s="15"/>
      <c r="J31" s="15"/>
    </row>
    <row r="32" spans="1:10" ht="13.5" customHeight="1" x14ac:dyDescent="0.25">
      <c r="A32" s="18"/>
      <c r="B32" s="87">
        <f>IF($B$16&gt;0,$B$16,0)</f>
        <v>7</v>
      </c>
      <c r="C32" s="23"/>
      <c r="D32" s="13">
        <f t="shared" ref="D32" si="14">SUM(C25:C32)</f>
        <v>0</v>
      </c>
      <c r="E32" s="61"/>
      <c r="F32" s="14"/>
      <c r="G32" s="14">
        <f t="shared" si="0"/>
        <v>0</v>
      </c>
      <c r="H32" s="15">
        <f t="shared" si="1"/>
        <v>0</v>
      </c>
      <c r="I32" s="15">
        <f>IF(D32&gt;(32*(8-(COUNTBLANK(C25:C32)))+2),((C25+C26+C27+C28+C29+C30+C31+C32)-(32*(8-(COUNTBLANK(C25:C32)))+2))*$I$6,0)</f>
        <v>0</v>
      </c>
      <c r="J32" s="15">
        <f t="shared" ref="J32" si="15">IF(SUM(H25:H32)&gt;I32,SUM(H25:H32),I32)</f>
        <v>0</v>
      </c>
    </row>
    <row r="33" spans="1:10" ht="13.5" customHeight="1" x14ac:dyDescent="0.25">
      <c r="A33" s="18">
        <f>'Grade K'!A14</f>
        <v>45162</v>
      </c>
      <c r="B33" s="85" t="str">
        <f t="shared" ref="B33" si="16">IF($B$9&gt;0,$B$9,0)</f>
        <v>0</v>
      </c>
      <c r="C33" s="23"/>
      <c r="D33" s="13"/>
      <c r="E33" s="61"/>
      <c r="F33" s="14"/>
      <c r="G33" s="14">
        <f t="shared" ref="G33:G40" si="17">IF(C33&gt;$C$6,(C33-$C$6)*$G$6,0)</f>
        <v>0</v>
      </c>
      <c r="H33" s="15">
        <f t="shared" ref="H33:H40" si="18">G33</f>
        <v>0</v>
      </c>
      <c r="I33" s="15"/>
      <c r="J33" s="15"/>
    </row>
    <row r="34" spans="1:10" ht="13.5" customHeight="1" x14ac:dyDescent="0.25">
      <c r="A34" s="18"/>
      <c r="B34" s="86">
        <f t="shared" ref="B34" si="19">IF($B$10&gt;0,$B$10,0)</f>
        <v>1</v>
      </c>
      <c r="C34" s="23"/>
      <c r="D34" s="13"/>
      <c r="E34" s="61"/>
      <c r="F34" s="14"/>
      <c r="G34" s="14">
        <f t="shared" si="17"/>
        <v>0</v>
      </c>
      <c r="H34" s="15">
        <f t="shared" si="18"/>
        <v>0</v>
      </c>
      <c r="I34" s="15"/>
      <c r="J34" s="15"/>
    </row>
    <row r="35" spans="1:10" ht="13.5" customHeight="1" x14ac:dyDescent="0.25">
      <c r="A35" s="18"/>
      <c r="B35" s="86">
        <f t="shared" ref="B35" si="20">IF($B$11&gt;0,$B$11,0)</f>
        <v>2</v>
      </c>
      <c r="C35" s="23"/>
      <c r="D35" s="13"/>
      <c r="E35" s="61"/>
      <c r="F35" s="14"/>
      <c r="G35" s="14">
        <f t="shared" si="17"/>
        <v>0</v>
      </c>
      <c r="H35" s="15">
        <f t="shared" si="18"/>
        <v>0</v>
      </c>
      <c r="I35" s="15"/>
      <c r="J35" s="15"/>
    </row>
    <row r="36" spans="1:10" ht="13.5" customHeight="1" x14ac:dyDescent="0.25">
      <c r="A36" s="18"/>
      <c r="B36" s="86">
        <f>IF($B$12&gt;0,$B$12,0)</f>
        <v>3</v>
      </c>
      <c r="C36" s="23"/>
      <c r="D36" s="13"/>
      <c r="E36" s="61"/>
      <c r="F36" s="14"/>
      <c r="G36" s="14">
        <f t="shared" si="17"/>
        <v>0</v>
      </c>
      <c r="H36" s="15">
        <f t="shared" si="18"/>
        <v>0</v>
      </c>
      <c r="I36" s="15"/>
      <c r="J36" s="15"/>
    </row>
    <row r="37" spans="1:10" ht="13.5" customHeight="1" x14ac:dyDescent="0.25">
      <c r="A37" s="18"/>
      <c r="B37" s="86">
        <f>IF($B$13&gt;0,$B$13,0)</f>
        <v>4</v>
      </c>
      <c r="C37" s="23"/>
      <c r="D37" s="13"/>
      <c r="E37" s="61"/>
      <c r="F37" s="14"/>
      <c r="G37" s="14">
        <f t="shared" si="17"/>
        <v>0</v>
      </c>
      <c r="H37" s="15">
        <f t="shared" si="18"/>
        <v>0</v>
      </c>
      <c r="I37" s="15"/>
      <c r="J37" s="15"/>
    </row>
    <row r="38" spans="1:10" ht="13.5" customHeight="1" x14ac:dyDescent="0.25">
      <c r="A38" s="18"/>
      <c r="B38" s="86">
        <f>IF($B$14&gt;0,$B$14,0)</f>
        <v>5</v>
      </c>
      <c r="C38" s="23"/>
      <c r="D38" s="13"/>
      <c r="E38" s="61"/>
      <c r="F38" s="14"/>
      <c r="G38" s="14">
        <f t="shared" si="17"/>
        <v>0</v>
      </c>
      <c r="H38" s="15">
        <f t="shared" si="18"/>
        <v>0</v>
      </c>
      <c r="I38" s="15"/>
      <c r="J38" s="15"/>
    </row>
    <row r="39" spans="1:10" ht="13.5" customHeight="1" x14ac:dyDescent="0.25">
      <c r="A39" s="18"/>
      <c r="B39" s="86">
        <f t="shared" ref="B39" si="21">IF($B$15&gt;0,$B$15,0)</f>
        <v>6</v>
      </c>
      <c r="C39" s="23"/>
      <c r="D39" s="13"/>
      <c r="E39" s="61"/>
      <c r="F39" s="14"/>
      <c r="G39" s="14">
        <f t="shared" si="17"/>
        <v>0</v>
      </c>
      <c r="H39" s="15">
        <f t="shared" si="18"/>
        <v>0</v>
      </c>
      <c r="I39" s="15"/>
      <c r="J39" s="15"/>
    </row>
    <row r="40" spans="1:10" ht="13.5" customHeight="1" x14ac:dyDescent="0.25">
      <c r="A40" s="18"/>
      <c r="B40" s="87">
        <f>IF($B$16&gt;0,$B$16,0)</f>
        <v>7</v>
      </c>
      <c r="C40" s="23"/>
      <c r="D40" s="13">
        <f t="shared" ref="D40" si="22">SUM(C33:C40)</f>
        <v>0</v>
      </c>
      <c r="E40" s="61"/>
      <c r="F40" s="14"/>
      <c r="G40" s="14">
        <f t="shared" si="17"/>
        <v>0</v>
      </c>
      <c r="H40" s="15">
        <f t="shared" si="18"/>
        <v>0</v>
      </c>
      <c r="I40" s="15">
        <f>IF(D40&gt;(32*(8-(COUNTBLANK(C33:C40)))+2),((C33+C34+C35+C36+C37+C38+C39+C40)-(32*(8-(COUNTBLANK(C33:C40)))+2))*$I$6,0)</f>
        <v>0</v>
      </c>
      <c r="J40" s="15">
        <f t="shared" ref="J40" si="23">IF(SUM(H33:H40)&gt;I40,SUM(H33:H40),I40)</f>
        <v>0</v>
      </c>
    </row>
    <row r="41" spans="1:10" ht="13.5" customHeight="1" x14ac:dyDescent="0.25">
      <c r="A41" s="18">
        <f>'Grades 1-3'!A14</f>
        <v>45163</v>
      </c>
      <c r="B41" s="85" t="str">
        <f t="shared" ref="B41:B73" si="24">IF($B$9&gt;0,$B$9,0)</f>
        <v>0</v>
      </c>
      <c r="C41" s="23"/>
      <c r="D41" s="13"/>
      <c r="E41" s="61"/>
      <c r="F41" s="14"/>
      <c r="G41" s="14">
        <f t="shared" si="0"/>
        <v>0</v>
      </c>
      <c r="H41" s="15">
        <f t="shared" si="1"/>
        <v>0</v>
      </c>
      <c r="I41" s="15"/>
      <c r="J41" s="15"/>
    </row>
    <row r="42" spans="1:10" ht="13.5" customHeight="1" x14ac:dyDescent="0.25">
      <c r="A42" s="18"/>
      <c r="B42" s="86">
        <f t="shared" ref="B42" si="25">IF($B$10&gt;0,$B$10,0)</f>
        <v>1</v>
      </c>
      <c r="C42" s="23"/>
      <c r="D42" s="13"/>
      <c r="E42" s="61"/>
      <c r="F42" s="14"/>
      <c r="G42" s="14">
        <f t="shared" si="0"/>
        <v>0</v>
      </c>
      <c r="H42" s="15">
        <f t="shared" si="1"/>
        <v>0</v>
      </c>
      <c r="I42" s="15"/>
      <c r="J42" s="15"/>
    </row>
    <row r="43" spans="1:10" ht="13.5" customHeight="1" x14ac:dyDescent="0.25">
      <c r="A43" s="18"/>
      <c r="B43" s="86">
        <f t="shared" ref="B43" si="26">IF($B$11&gt;0,$B$11,0)</f>
        <v>2</v>
      </c>
      <c r="C43" s="23"/>
      <c r="D43" s="13"/>
      <c r="E43" s="61"/>
      <c r="F43" s="14"/>
      <c r="G43" s="14">
        <f t="shared" si="0"/>
        <v>0</v>
      </c>
      <c r="H43" s="15">
        <f t="shared" si="1"/>
        <v>0</v>
      </c>
      <c r="I43" s="15"/>
      <c r="J43" s="15"/>
    </row>
    <row r="44" spans="1:10" ht="13.5" customHeight="1" x14ac:dyDescent="0.25">
      <c r="A44" s="18"/>
      <c r="B44" s="86">
        <f>IF($B$12&gt;0,$B$12,0)</f>
        <v>3</v>
      </c>
      <c r="C44" s="23"/>
      <c r="D44" s="13"/>
      <c r="E44" s="61"/>
      <c r="F44" s="14"/>
      <c r="G44" s="14">
        <f t="shared" si="0"/>
        <v>0</v>
      </c>
      <c r="H44" s="15">
        <f t="shared" si="1"/>
        <v>0</v>
      </c>
      <c r="I44" s="15"/>
      <c r="J44" s="15"/>
    </row>
    <row r="45" spans="1:10" ht="13.5" customHeight="1" x14ac:dyDescent="0.25">
      <c r="A45" s="18"/>
      <c r="B45" s="86">
        <f>IF($B$13&gt;0,$B$13,0)</f>
        <v>4</v>
      </c>
      <c r="C45" s="23"/>
      <c r="D45" s="13"/>
      <c r="E45" s="61"/>
      <c r="F45" s="14"/>
      <c r="G45" s="14">
        <f t="shared" si="0"/>
        <v>0</v>
      </c>
      <c r="H45" s="15">
        <f t="shared" si="1"/>
        <v>0</v>
      </c>
      <c r="I45" s="15"/>
      <c r="J45" s="15"/>
    </row>
    <row r="46" spans="1:10" ht="13.5" customHeight="1" x14ac:dyDescent="0.25">
      <c r="A46" s="18"/>
      <c r="B46" s="86">
        <f>IF($B$14&gt;0,$B$14,0)</f>
        <v>5</v>
      </c>
      <c r="C46" s="23"/>
      <c r="D46" s="13"/>
      <c r="E46" s="61"/>
      <c r="F46" s="14"/>
      <c r="G46" s="14">
        <f t="shared" si="0"/>
        <v>0</v>
      </c>
      <c r="H46" s="15">
        <f t="shared" si="1"/>
        <v>0</v>
      </c>
      <c r="I46" s="15"/>
      <c r="J46" s="15"/>
    </row>
    <row r="47" spans="1:10" ht="13.5" customHeight="1" x14ac:dyDescent="0.25">
      <c r="A47" s="18"/>
      <c r="B47" s="86">
        <f t="shared" ref="B47" si="27">IF($B$15&gt;0,$B$15,0)</f>
        <v>6</v>
      </c>
      <c r="C47" s="23"/>
      <c r="D47" s="13"/>
      <c r="E47" s="61"/>
      <c r="F47" s="14"/>
      <c r="G47" s="14">
        <f t="shared" si="0"/>
        <v>0</v>
      </c>
      <c r="H47" s="15">
        <f t="shared" si="1"/>
        <v>0</v>
      </c>
      <c r="I47" s="15"/>
      <c r="J47" s="15"/>
    </row>
    <row r="48" spans="1:10" ht="13.5" customHeight="1" x14ac:dyDescent="0.25">
      <c r="A48" s="18"/>
      <c r="B48" s="87">
        <f>IF($B$16&gt;0,$B$16,0)</f>
        <v>7</v>
      </c>
      <c r="C48" s="23"/>
      <c r="D48" s="13">
        <f t="shared" ref="D48" si="28">SUM(C41:C48)</f>
        <v>0</v>
      </c>
      <c r="E48" s="61"/>
      <c r="F48" s="14"/>
      <c r="G48" s="14">
        <f t="shared" si="0"/>
        <v>0</v>
      </c>
      <c r="H48" s="15">
        <f t="shared" si="1"/>
        <v>0</v>
      </c>
      <c r="I48" s="15">
        <f>IF(D48&gt;(32*(8-(COUNTBLANK(C41:C48)))+2),((C41+C42+C43+C44+C45+C46+C47+C48)-(32*(8-(COUNTBLANK(C41:C48)))+2))*$I$6,0)</f>
        <v>0</v>
      </c>
      <c r="J48" s="15">
        <f t="shared" ref="J48" si="29">IF(SUM(H41:H48)&gt;I48,SUM(H41:H48),I48)</f>
        <v>0</v>
      </c>
    </row>
    <row r="49" spans="1:10" ht="13.5" customHeight="1" x14ac:dyDescent="0.25">
      <c r="A49" s="18">
        <f>'Grades 1-3'!A15</f>
        <v>45166</v>
      </c>
      <c r="B49" s="85" t="str">
        <f t="shared" si="24"/>
        <v>0</v>
      </c>
      <c r="C49" s="23"/>
      <c r="D49" s="13"/>
      <c r="E49" s="61"/>
      <c r="F49" s="14"/>
      <c r="G49" s="14">
        <f t="shared" si="0"/>
        <v>0</v>
      </c>
      <c r="H49" s="15">
        <f t="shared" si="1"/>
        <v>0</v>
      </c>
      <c r="I49" s="15"/>
      <c r="J49" s="15"/>
    </row>
    <row r="50" spans="1:10" ht="13.5" customHeight="1" x14ac:dyDescent="0.25">
      <c r="A50" s="18"/>
      <c r="B50" s="86">
        <f t="shared" ref="B50" si="30">IF($B$10&gt;0,$B$10,0)</f>
        <v>1</v>
      </c>
      <c r="C50" s="23"/>
      <c r="D50" s="13"/>
      <c r="E50" s="61"/>
      <c r="F50" s="14"/>
      <c r="G50" s="14">
        <f t="shared" si="0"/>
        <v>0</v>
      </c>
      <c r="H50" s="15">
        <f t="shared" si="1"/>
        <v>0</v>
      </c>
      <c r="I50" s="15"/>
      <c r="J50" s="15"/>
    </row>
    <row r="51" spans="1:10" ht="13.5" customHeight="1" x14ac:dyDescent="0.25">
      <c r="A51" s="18"/>
      <c r="B51" s="86">
        <f t="shared" ref="B51" si="31">IF($B$11&gt;0,$B$11,0)</f>
        <v>2</v>
      </c>
      <c r="C51" s="23"/>
      <c r="D51" s="13"/>
      <c r="E51" s="61"/>
      <c r="F51" s="14"/>
      <c r="G51" s="14">
        <f t="shared" si="0"/>
        <v>0</v>
      </c>
      <c r="H51" s="15">
        <f t="shared" si="1"/>
        <v>0</v>
      </c>
      <c r="I51" s="15"/>
      <c r="J51" s="15"/>
    </row>
    <row r="52" spans="1:10" ht="13.5" customHeight="1" x14ac:dyDescent="0.25">
      <c r="A52" s="18"/>
      <c r="B52" s="86">
        <f>IF($B$12&gt;0,$B$12,0)</f>
        <v>3</v>
      </c>
      <c r="C52" s="23"/>
      <c r="D52" s="13"/>
      <c r="E52" s="61"/>
      <c r="F52" s="14"/>
      <c r="G52" s="14">
        <f t="shared" si="0"/>
        <v>0</v>
      </c>
      <c r="H52" s="15">
        <f t="shared" si="1"/>
        <v>0</v>
      </c>
      <c r="I52" s="15"/>
      <c r="J52" s="15"/>
    </row>
    <row r="53" spans="1:10" ht="13.5" customHeight="1" x14ac:dyDescent="0.25">
      <c r="A53" s="18"/>
      <c r="B53" s="86">
        <f>IF($B$13&gt;0,$B$13,0)</f>
        <v>4</v>
      </c>
      <c r="C53" s="23"/>
      <c r="D53" s="13"/>
      <c r="E53" s="61"/>
      <c r="F53" s="14"/>
      <c r="G53" s="14">
        <f t="shared" si="0"/>
        <v>0</v>
      </c>
      <c r="H53" s="15">
        <f t="shared" si="1"/>
        <v>0</v>
      </c>
      <c r="I53" s="15"/>
      <c r="J53" s="15"/>
    </row>
    <row r="54" spans="1:10" ht="13.5" customHeight="1" x14ac:dyDescent="0.25">
      <c r="A54" s="18"/>
      <c r="B54" s="86">
        <f>IF($B$14&gt;0,$B$14,0)</f>
        <v>5</v>
      </c>
      <c r="C54" s="23"/>
      <c r="D54" s="13"/>
      <c r="E54" s="61"/>
      <c r="F54" s="14"/>
      <c r="G54" s="14">
        <f t="shared" si="0"/>
        <v>0</v>
      </c>
      <c r="H54" s="15">
        <f t="shared" si="1"/>
        <v>0</v>
      </c>
      <c r="I54" s="15"/>
      <c r="J54" s="15"/>
    </row>
    <row r="55" spans="1:10" ht="13.5" customHeight="1" x14ac:dyDescent="0.25">
      <c r="A55" s="18"/>
      <c r="B55" s="86">
        <f t="shared" ref="B55" si="32">IF($B$15&gt;0,$B$15,0)</f>
        <v>6</v>
      </c>
      <c r="C55" s="23"/>
      <c r="D55" s="13"/>
      <c r="E55" s="61"/>
      <c r="F55" s="14"/>
      <c r="G55" s="14">
        <f t="shared" si="0"/>
        <v>0</v>
      </c>
      <c r="H55" s="15">
        <f t="shared" si="1"/>
        <v>0</v>
      </c>
      <c r="I55" s="15"/>
      <c r="J55" s="15"/>
    </row>
    <row r="56" spans="1:10" ht="13.5" customHeight="1" x14ac:dyDescent="0.25">
      <c r="A56" s="18"/>
      <c r="B56" s="87">
        <f>IF($B$16&gt;0,$B$16,0)</f>
        <v>7</v>
      </c>
      <c r="C56" s="23"/>
      <c r="D56" s="13">
        <f t="shared" ref="D56" si="33">SUM(C49:C56)</f>
        <v>0</v>
      </c>
      <c r="E56" s="61"/>
      <c r="F56" s="14"/>
      <c r="G56" s="14">
        <f t="shared" si="0"/>
        <v>0</v>
      </c>
      <c r="H56" s="15">
        <f t="shared" si="1"/>
        <v>0</v>
      </c>
      <c r="I56" s="15">
        <f>IF(D56&gt;(32*(8-(COUNTBLANK(C49:C56)))+2),((C49+C50+C51+C52+C53+C54+C55+C56)-(32*(8-(COUNTBLANK(C49:C56)))+2))*$I$6,0)</f>
        <v>0</v>
      </c>
      <c r="J56" s="15">
        <f t="shared" ref="J56" si="34">IF(SUM(H49:H56)&gt;I56,SUM(H49:H56),I56)</f>
        <v>0</v>
      </c>
    </row>
    <row r="57" spans="1:10" ht="13.5" customHeight="1" x14ac:dyDescent="0.25">
      <c r="A57" s="18">
        <f>'Grades 1-3'!A16</f>
        <v>45167</v>
      </c>
      <c r="B57" s="85" t="str">
        <f t="shared" si="24"/>
        <v>0</v>
      </c>
      <c r="C57" s="23"/>
      <c r="D57" s="13"/>
      <c r="E57" s="61"/>
      <c r="F57" s="14"/>
      <c r="G57" s="14">
        <f t="shared" si="0"/>
        <v>0</v>
      </c>
      <c r="H57" s="15">
        <f t="shared" si="1"/>
        <v>0</v>
      </c>
      <c r="I57" s="15"/>
      <c r="J57" s="15"/>
    </row>
    <row r="58" spans="1:10" ht="13.5" customHeight="1" x14ac:dyDescent="0.25">
      <c r="A58" s="18"/>
      <c r="B58" s="86">
        <f t="shared" ref="B58" si="35">IF($B$10&gt;0,$B$10,0)</f>
        <v>1</v>
      </c>
      <c r="C58" s="23"/>
      <c r="D58" s="13"/>
      <c r="E58" s="61"/>
      <c r="F58" s="14"/>
      <c r="G58" s="14">
        <f t="shared" si="0"/>
        <v>0</v>
      </c>
      <c r="H58" s="15">
        <f t="shared" si="1"/>
        <v>0</v>
      </c>
      <c r="I58" s="15"/>
      <c r="J58" s="15"/>
    </row>
    <row r="59" spans="1:10" ht="13.5" customHeight="1" x14ac:dyDescent="0.25">
      <c r="A59" s="18"/>
      <c r="B59" s="86">
        <f t="shared" ref="B59" si="36">IF($B$11&gt;0,$B$11,0)</f>
        <v>2</v>
      </c>
      <c r="C59" s="23"/>
      <c r="D59" s="13"/>
      <c r="E59" s="61"/>
      <c r="F59" s="14"/>
      <c r="G59" s="14">
        <f t="shared" si="0"/>
        <v>0</v>
      </c>
      <c r="H59" s="15">
        <f t="shared" si="1"/>
        <v>0</v>
      </c>
      <c r="I59" s="15"/>
      <c r="J59" s="15"/>
    </row>
    <row r="60" spans="1:10" ht="13.5" customHeight="1" x14ac:dyDescent="0.25">
      <c r="A60" s="18"/>
      <c r="B60" s="86">
        <f>IF($B$12&gt;0,$B$12,0)</f>
        <v>3</v>
      </c>
      <c r="C60" s="23"/>
      <c r="D60" s="13"/>
      <c r="E60" s="61"/>
      <c r="F60" s="14"/>
      <c r="G60" s="14">
        <f t="shared" si="0"/>
        <v>0</v>
      </c>
      <c r="H60" s="15">
        <f t="shared" si="1"/>
        <v>0</v>
      </c>
      <c r="I60" s="15"/>
      <c r="J60" s="15"/>
    </row>
    <row r="61" spans="1:10" ht="13.5" customHeight="1" x14ac:dyDescent="0.25">
      <c r="A61" s="18"/>
      <c r="B61" s="86">
        <f>IF($B$13&gt;0,$B$13,0)</f>
        <v>4</v>
      </c>
      <c r="C61" s="23"/>
      <c r="D61" s="13"/>
      <c r="E61" s="61"/>
      <c r="F61" s="14"/>
      <c r="G61" s="14">
        <f t="shared" si="0"/>
        <v>0</v>
      </c>
      <c r="H61" s="15">
        <f t="shared" si="1"/>
        <v>0</v>
      </c>
      <c r="I61" s="15"/>
      <c r="J61" s="15"/>
    </row>
    <row r="62" spans="1:10" ht="13.5" customHeight="1" x14ac:dyDescent="0.25">
      <c r="A62" s="18"/>
      <c r="B62" s="86">
        <f>IF($B$14&gt;0,$B$14,0)</f>
        <v>5</v>
      </c>
      <c r="C62" s="23"/>
      <c r="D62" s="13"/>
      <c r="E62" s="61"/>
      <c r="F62" s="14"/>
      <c r="G62" s="14">
        <f t="shared" si="0"/>
        <v>0</v>
      </c>
      <c r="H62" s="15">
        <f t="shared" si="1"/>
        <v>0</v>
      </c>
      <c r="I62" s="15"/>
      <c r="J62" s="15"/>
    </row>
    <row r="63" spans="1:10" ht="13.5" customHeight="1" x14ac:dyDescent="0.25">
      <c r="A63" s="18"/>
      <c r="B63" s="86">
        <f t="shared" ref="B63" si="37">IF($B$15&gt;0,$B$15,0)</f>
        <v>6</v>
      </c>
      <c r="C63" s="23"/>
      <c r="D63" s="13"/>
      <c r="E63" s="61"/>
      <c r="F63" s="14"/>
      <c r="G63" s="14">
        <f t="shared" si="0"/>
        <v>0</v>
      </c>
      <c r="H63" s="15">
        <f t="shared" si="1"/>
        <v>0</v>
      </c>
      <c r="I63" s="15"/>
      <c r="J63" s="15"/>
    </row>
    <row r="64" spans="1:10" ht="13.5" customHeight="1" x14ac:dyDescent="0.25">
      <c r="A64" s="18"/>
      <c r="B64" s="87">
        <f>IF($B$16&gt;0,$B$16,0)</f>
        <v>7</v>
      </c>
      <c r="C64" s="23"/>
      <c r="D64" s="13">
        <f t="shared" ref="D64" si="38">SUM(C57:C64)</f>
        <v>0</v>
      </c>
      <c r="E64" s="61"/>
      <c r="F64" s="14"/>
      <c r="G64" s="14">
        <f t="shared" si="0"/>
        <v>0</v>
      </c>
      <c r="H64" s="15">
        <f t="shared" si="1"/>
        <v>0</v>
      </c>
      <c r="I64" s="15">
        <f>IF(D64&gt;(32*(8-(COUNTBLANK(C57:C64)))+2),((C57+C58+C59+C60+C61+C62+C63+C64)-(32*(8-(COUNTBLANK(C57:C64)))+2))*$I$6,0)</f>
        <v>0</v>
      </c>
      <c r="J64" s="15">
        <f t="shared" ref="J64" si="39">IF(SUM(H57:H64)&gt;I64,SUM(H57:H64),I64)</f>
        <v>0</v>
      </c>
    </row>
    <row r="65" spans="1:10" ht="13.5" customHeight="1" x14ac:dyDescent="0.25">
      <c r="A65" s="18">
        <f>'Grades 1-3'!A17</f>
        <v>45168</v>
      </c>
      <c r="B65" s="85" t="str">
        <f t="shared" si="24"/>
        <v>0</v>
      </c>
      <c r="C65" s="23"/>
      <c r="D65" s="13"/>
      <c r="E65" s="61"/>
      <c r="F65" s="14"/>
      <c r="G65" s="14">
        <f t="shared" si="0"/>
        <v>0</v>
      </c>
      <c r="H65" s="15">
        <f t="shared" si="1"/>
        <v>0</v>
      </c>
      <c r="I65" s="15"/>
      <c r="J65" s="15"/>
    </row>
    <row r="66" spans="1:10" ht="13.5" customHeight="1" x14ac:dyDescent="0.25">
      <c r="A66" s="18"/>
      <c r="B66" s="86">
        <f t="shared" ref="B66" si="40">IF($B$10&gt;0,$B$10,0)</f>
        <v>1</v>
      </c>
      <c r="C66" s="23"/>
      <c r="D66" s="13"/>
      <c r="E66" s="61"/>
      <c r="F66" s="14"/>
      <c r="G66" s="14">
        <f t="shared" si="0"/>
        <v>0</v>
      </c>
      <c r="H66" s="15">
        <f t="shared" si="1"/>
        <v>0</v>
      </c>
      <c r="I66" s="15"/>
      <c r="J66" s="15"/>
    </row>
    <row r="67" spans="1:10" ht="13.5" customHeight="1" x14ac:dyDescent="0.25">
      <c r="A67" s="18"/>
      <c r="B67" s="86">
        <f t="shared" ref="B67" si="41">IF($B$11&gt;0,$B$11,0)</f>
        <v>2</v>
      </c>
      <c r="C67" s="23"/>
      <c r="D67" s="13"/>
      <c r="E67" s="61"/>
      <c r="F67" s="14"/>
      <c r="G67" s="14">
        <f t="shared" si="0"/>
        <v>0</v>
      </c>
      <c r="H67" s="15">
        <f t="shared" si="1"/>
        <v>0</v>
      </c>
      <c r="I67" s="15"/>
      <c r="J67" s="15"/>
    </row>
    <row r="68" spans="1:10" ht="13.5" customHeight="1" x14ac:dyDescent="0.25">
      <c r="A68" s="18"/>
      <c r="B68" s="86">
        <f>IF($B$12&gt;0,$B$12,0)</f>
        <v>3</v>
      </c>
      <c r="C68" s="23"/>
      <c r="D68" s="13"/>
      <c r="E68" s="61"/>
      <c r="F68" s="14"/>
      <c r="G68" s="14">
        <f t="shared" si="0"/>
        <v>0</v>
      </c>
      <c r="H68" s="15">
        <f t="shared" si="1"/>
        <v>0</v>
      </c>
      <c r="I68" s="15"/>
      <c r="J68" s="15"/>
    </row>
    <row r="69" spans="1:10" ht="13.5" customHeight="1" x14ac:dyDescent="0.25">
      <c r="A69" s="18"/>
      <c r="B69" s="86">
        <f>IF($B$13&gt;0,$B$13,0)</f>
        <v>4</v>
      </c>
      <c r="C69" s="23"/>
      <c r="D69" s="13"/>
      <c r="E69" s="61"/>
      <c r="F69" s="14"/>
      <c r="G69" s="14">
        <f t="shared" si="0"/>
        <v>0</v>
      </c>
      <c r="H69" s="15">
        <f t="shared" si="1"/>
        <v>0</v>
      </c>
      <c r="I69" s="15"/>
      <c r="J69" s="15"/>
    </row>
    <row r="70" spans="1:10" ht="13.5" customHeight="1" x14ac:dyDescent="0.25">
      <c r="A70" s="18"/>
      <c r="B70" s="86">
        <f>IF($B$14&gt;0,$B$14,0)</f>
        <v>5</v>
      </c>
      <c r="C70" s="23"/>
      <c r="D70" s="13"/>
      <c r="E70" s="61"/>
      <c r="F70" s="14"/>
      <c r="G70" s="14">
        <f t="shared" si="0"/>
        <v>0</v>
      </c>
      <c r="H70" s="15">
        <f t="shared" si="1"/>
        <v>0</v>
      </c>
      <c r="I70" s="15"/>
      <c r="J70" s="15"/>
    </row>
    <row r="71" spans="1:10" ht="13.5" customHeight="1" x14ac:dyDescent="0.25">
      <c r="A71" s="18"/>
      <c r="B71" s="86">
        <f t="shared" ref="B71" si="42">IF($B$15&gt;0,$B$15,0)</f>
        <v>6</v>
      </c>
      <c r="C71" s="23"/>
      <c r="D71" s="13"/>
      <c r="E71" s="61"/>
      <c r="F71" s="14"/>
      <c r="G71" s="14">
        <f t="shared" si="0"/>
        <v>0</v>
      </c>
      <c r="H71" s="15">
        <f t="shared" si="1"/>
        <v>0</v>
      </c>
      <c r="I71" s="15"/>
      <c r="J71" s="15"/>
    </row>
    <row r="72" spans="1:10" ht="13.5" customHeight="1" x14ac:dyDescent="0.25">
      <c r="A72" s="18"/>
      <c r="B72" s="87">
        <f>IF($B$16&gt;0,$B$16,0)</f>
        <v>7</v>
      </c>
      <c r="C72" s="23"/>
      <c r="D72" s="13">
        <f t="shared" ref="D72" si="43">SUM(C65:C72)</f>
        <v>0</v>
      </c>
      <c r="E72" s="61"/>
      <c r="F72" s="14"/>
      <c r="G72" s="14">
        <f t="shared" si="0"/>
        <v>0</v>
      </c>
      <c r="H72" s="15">
        <f t="shared" si="1"/>
        <v>0</v>
      </c>
      <c r="I72" s="15">
        <f>IF(D72&gt;(32*(8-(COUNTBLANK(C65:C72)))+2),((C65+C66+C67+C68+C69+C70+C71+C72)-(32*(8-(COUNTBLANK(C65:C72)))+2))*$I$6,0)</f>
        <v>0</v>
      </c>
      <c r="J72" s="15">
        <f t="shared" ref="J72" si="44">IF(SUM(H65:H72)&gt;I72,SUM(H65:H72),I72)</f>
        <v>0</v>
      </c>
    </row>
    <row r="73" spans="1:10" ht="13.5" customHeight="1" x14ac:dyDescent="0.25">
      <c r="A73" s="18">
        <f>'Grades 1-3'!A18</f>
        <v>45169</v>
      </c>
      <c r="B73" s="85" t="str">
        <f t="shared" si="24"/>
        <v>0</v>
      </c>
      <c r="C73" s="23"/>
      <c r="D73" s="13"/>
      <c r="E73" s="61"/>
      <c r="F73" s="14"/>
      <c r="G73" s="14">
        <f t="shared" ref="G73:G80" si="45">IF(C73&gt;$C$6,(C73-$C$6)*$G$6,0)</f>
        <v>0</v>
      </c>
      <c r="H73" s="15">
        <f t="shared" ref="H73:H80" si="46">G73</f>
        <v>0</v>
      </c>
      <c r="I73" s="15"/>
      <c r="J73" s="15"/>
    </row>
    <row r="74" spans="1:10" ht="13.5" customHeight="1" x14ac:dyDescent="0.25">
      <c r="A74" s="18"/>
      <c r="B74" s="86">
        <f t="shared" ref="B74" si="47">IF($B$10&gt;0,$B$10,0)</f>
        <v>1</v>
      </c>
      <c r="C74" s="23"/>
      <c r="D74" s="13"/>
      <c r="E74" s="61"/>
      <c r="F74" s="14"/>
      <c r="G74" s="14">
        <f t="shared" si="45"/>
        <v>0</v>
      </c>
      <c r="H74" s="15">
        <f t="shared" si="46"/>
        <v>0</v>
      </c>
      <c r="I74" s="15"/>
      <c r="J74" s="15"/>
    </row>
    <row r="75" spans="1:10" ht="13.5" customHeight="1" x14ac:dyDescent="0.25">
      <c r="A75" s="18"/>
      <c r="B75" s="86">
        <f t="shared" ref="B75" si="48">IF($B$11&gt;0,$B$11,0)</f>
        <v>2</v>
      </c>
      <c r="C75" s="23"/>
      <c r="D75" s="13"/>
      <c r="E75" s="61"/>
      <c r="F75" s="14"/>
      <c r="G75" s="14">
        <f t="shared" si="45"/>
        <v>0</v>
      </c>
      <c r="H75" s="15">
        <f t="shared" si="46"/>
        <v>0</v>
      </c>
      <c r="I75" s="15"/>
      <c r="J75" s="15"/>
    </row>
    <row r="76" spans="1:10" ht="13.5" customHeight="1" x14ac:dyDescent="0.25">
      <c r="A76" s="18"/>
      <c r="B76" s="86">
        <f t="shared" ref="B76" si="49">IF($B$12&gt;0,$B$12,0)</f>
        <v>3</v>
      </c>
      <c r="C76" s="23"/>
      <c r="D76" s="13"/>
      <c r="E76" s="61"/>
      <c r="F76" s="14"/>
      <c r="G76" s="14">
        <f t="shared" si="45"/>
        <v>0</v>
      </c>
      <c r="H76" s="15">
        <f t="shared" si="46"/>
        <v>0</v>
      </c>
      <c r="I76" s="15"/>
      <c r="J76" s="15"/>
    </row>
    <row r="77" spans="1:10" ht="13.5" customHeight="1" x14ac:dyDescent="0.25">
      <c r="A77" s="18"/>
      <c r="B77" s="86">
        <f t="shared" ref="B77" si="50">IF($B$13&gt;0,$B$13,0)</f>
        <v>4</v>
      </c>
      <c r="C77" s="23"/>
      <c r="D77" s="13"/>
      <c r="E77" s="61"/>
      <c r="F77" s="14"/>
      <c r="G77" s="14">
        <f t="shared" si="45"/>
        <v>0</v>
      </c>
      <c r="H77" s="15">
        <f t="shared" si="46"/>
        <v>0</v>
      </c>
      <c r="I77" s="15"/>
      <c r="J77" s="15"/>
    </row>
    <row r="78" spans="1:10" ht="13.5" customHeight="1" x14ac:dyDescent="0.25">
      <c r="A78" s="18"/>
      <c r="B78" s="86">
        <f t="shared" ref="B78" si="51">IF($B$14&gt;0,$B$14,0)</f>
        <v>5</v>
      </c>
      <c r="C78" s="23"/>
      <c r="D78" s="13"/>
      <c r="E78" s="61"/>
      <c r="F78" s="14"/>
      <c r="G78" s="14">
        <f t="shared" si="45"/>
        <v>0</v>
      </c>
      <c r="H78" s="15">
        <f t="shared" si="46"/>
        <v>0</v>
      </c>
      <c r="I78" s="15"/>
      <c r="J78" s="15"/>
    </row>
    <row r="79" spans="1:10" ht="13.5" customHeight="1" x14ac:dyDescent="0.25">
      <c r="A79" s="18"/>
      <c r="B79" s="86">
        <f t="shared" ref="B79" si="52">IF($B$15&gt;0,$B$15,0)</f>
        <v>6</v>
      </c>
      <c r="C79" s="23"/>
      <c r="D79" s="13"/>
      <c r="E79" s="61"/>
      <c r="F79" s="14"/>
      <c r="G79" s="14">
        <f t="shared" si="45"/>
        <v>0</v>
      </c>
      <c r="H79" s="15">
        <f t="shared" si="46"/>
        <v>0</v>
      </c>
      <c r="I79" s="15"/>
      <c r="J79" s="15"/>
    </row>
    <row r="80" spans="1:10" ht="13.5" customHeight="1" x14ac:dyDescent="0.25">
      <c r="A80" s="18"/>
      <c r="B80" s="86">
        <f t="shared" ref="B80" si="53">IF($B$16&gt;0,$B$16,0)</f>
        <v>7</v>
      </c>
      <c r="C80" s="96"/>
      <c r="D80" s="13">
        <f t="shared" ref="D80" si="54">SUM(C73:C80)</f>
        <v>0</v>
      </c>
      <c r="E80" s="61"/>
      <c r="F80" s="14"/>
      <c r="G80" s="14">
        <f t="shared" si="45"/>
        <v>0</v>
      </c>
      <c r="H80" s="15">
        <f t="shared" si="46"/>
        <v>0</v>
      </c>
      <c r="I80" s="15">
        <f t="shared" ref="I80" si="55">IF(D80&gt;(32*(8-(COUNTBLANK(C73:C80)))+2),((C73+C74+C75+C76+C77+C78+C79+C80)-(32*(8-(COUNTBLANK(C73:C80)))+2))*$I$6,0)</f>
        <v>0</v>
      </c>
      <c r="J80" s="15">
        <f t="shared" ref="J80" si="56">IF(SUM(H73:H80)&gt;I80,SUM(H73:H80),I80)</f>
        <v>0</v>
      </c>
    </row>
    <row r="81" spans="1:10" ht="19.5" thickBot="1" x14ac:dyDescent="0.35">
      <c r="A81" s="106" t="s">
        <v>2</v>
      </c>
      <c r="B81" s="109"/>
      <c r="C81" s="102"/>
      <c r="D81" s="103"/>
      <c r="E81" s="103"/>
      <c r="F81" s="107"/>
      <c r="G81" s="100"/>
      <c r="H81" s="104"/>
      <c r="I81" s="104"/>
      <c r="J81" s="105">
        <f>SUM(J9:J80)</f>
        <v>0</v>
      </c>
    </row>
    <row r="82" spans="1:10" ht="8.1" customHeight="1" thickTop="1" x14ac:dyDescent="0.25">
      <c r="A82" s="16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57" t="s">
        <v>19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8.1" customHeight="1" x14ac:dyDescent="0.25">
      <c r="A84" s="16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58" t="s">
        <v>21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59" t="s">
        <v>22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9.9499999999999993" customHeight="1" x14ac:dyDescent="0.25">
      <c r="A87" s="31"/>
      <c r="B87" s="31"/>
      <c r="D87" s="31"/>
      <c r="E87" s="31"/>
    </row>
    <row r="88" spans="1:10" x14ac:dyDescent="0.25">
      <c r="C88" s="34"/>
      <c r="E88" s="30"/>
    </row>
    <row r="89" spans="1:10" x14ac:dyDescent="0.25">
      <c r="A89" s="44" t="s">
        <v>13</v>
      </c>
      <c r="B89" s="45"/>
      <c r="C89" s="46"/>
      <c r="D89" s="46"/>
      <c r="E89" s="30"/>
      <c r="G89" s="47" t="s">
        <v>1</v>
      </c>
      <c r="H89" s="47"/>
    </row>
    <row r="90" spans="1:10" ht="9.9499999999999993" customHeight="1" x14ac:dyDescent="0.25">
      <c r="A90" s="31"/>
      <c r="B90" s="31"/>
      <c r="D90" s="31"/>
      <c r="E90" s="30"/>
    </row>
    <row r="91" spans="1:10" x14ac:dyDescent="0.25">
      <c r="A91" s="48"/>
      <c r="B91" s="49"/>
      <c r="C91" s="50"/>
      <c r="D91" s="51"/>
      <c r="E91" s="30"/>
    </row>
    <row r="92" spans="1:10" ht="17.25" x14ac:dyDescent="0.25">
      <c r="A92" s="44" t="s">
        <v>35</v>
      </c>
      <c r="B92" s="67"/>
      <c r="C92" s="67"/>
      <c r="D92" s="52"/>
      <c r="E92" s="30"/>
      <c r="G92" s="47" t="s">
        <v>1</v>
      </c>
      <c r="H92" s="47"/>
    </row>
    <row r="93" spans="1:10" x14ac:dyDescent="0.25">
      <c r="A93" s="53"/>
      <c r="B93" s="54"/>
      <c r="C93" s="55"/>
      <c r="D93" s="55"/>
      <c r="E93" s="30"/>
      <c r="G93" s="30"/>
      <c r="H93" s="30"/>
    </row>
    <row r="94" spans="1:10" ht="9.9499999999999993" customHeight="1" x14ac:dyDescent="0.25">
      <c r="A94" s="31"/>
      <c r="B94" s="31"/>
      <c r="D94" s="31"/>
      <c r="E94" s="31"/>
    </row>
    <row r="95" spans="1:10" x14ac:dyDescent="0.25">
      <c r="A95" s="31" t="s">
        <v>20</v>
      </c>
      <c r="B95" s="31"/>
      <c r="D95" s="31"/>
      <c r="E95" s="31"/>
    </row>
    <row r="96" spans="1:10" ht="18.75" x14ac:dyDescent="0.3">
      <c r="A96" s="143" t="str">
        <f>'Grades 6-8 NMS 1 FTE'!A78:G78</f>
        <v xml:space="preserve">   01-0000-0-1103-000-1110-1000-000-108</v>
      </c>
      <c r="B96" s="143"/>
      <c r="C96" s="143"/>
      <c r="D96" s="143"/>
      <c r="E96" s="143"/>
      <c r="F96" s="143"/>
    </row>
  </sheetData>
  <sheetProtection algorithmName="SHA-512" hashValue="dTHbPeqZxScStlI12H5/I6V0pKZYo33HAOD/E86MMUfacPhSS8Pza6EnAgVV5u/0y5UWlk/3QvqUZd03YwrCgQ==" saltValue="qsKlPkk3SwzjxHWqVZoyyA==" spinCount="100000" sheet="1" objects="1" scenarios="1"/>
  <mergeCells count="6">
    <mergeCell ref="B1:J1"/>
    <mergeCell ref="A96:F96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7" fitToHeight="0" orientation="portrait" r:id="rId1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view="pageBreakPreview" zoomScaleNormal="100" zoomScaleSheetLayoutView="100" workbookViewId="0">
      <pane ySplit="8" topLeftCell="A9" activePane="bottomLeft" state="frozen"/>
      <selection activeCell="F25" sqref="F25"/>
      <selection pane="bottomLeft" activeCell="A15" sqref="A15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9.7109375" style="31" customWidth="1"/>
    <col min="4" max="4" width="9.7109375" style="34" customWidth="1"/>
    <col min="5" max="8" width="12.7109375" style="31" customWidth="1"/>
    <col min="9" max="16384" width="9.140625" style="31"/>
  </cols>
  <sheetData>
    <row r="1" spans="1:8" s="30" customFormat="1" ht="15.75" x14ac:dyDescent="0.25">
      <c r="A1" s="111" t="str">
        <f>'Grade K'!A1</f>
        <v>2023-24</v>
      </c>
      <c r="B1" s="144" t="s">
        <v>39</v>
      </c>
      <c r="C1" s="144"/>
      <c r="D1" s="144"/>
      <c r="E1" s="144"/>
      <c r="F1" s="144"/>
      <c r="G1" s="144"/>
      <c r="H1" s="144"/>
    </row>
    <row r="2" spans="1:8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6"/>
      <c r="B3" s="17"/>
      <c r="C3" s="1"/>
      <c r="D3" s="20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21"/>
      <c r="D4" s="37"/>
      <c r="E4" s="38"/>
      <c r="F4" s="38"/>
      <c r="G4" s="38"/>
      <c r="H4" s="22" t="s">
        <v>14</v>
      </c>
    </row>
    <row r="5" spans="1:8" s="40" customFormat="1" ht="30.75" customHeight="1" x14ac:dyDescent="0.25">
      <c r="A5" s="2"/>
      <c r="B5" s="3"/>
      <c r="C5" s="141" t="s">
        <v>11</v>
      </c>
      <c r="D5" s="141"/>
      <c r="E5" s="91" t="s">
        <v>12</v>
      </c>
      <c r="F5" s="141" t="s">
        <v>16</v>
      </c>
      <c r="G5" s="141"/>
      <c r="H5" s="141"/>
    </row>
    <row r="6" spans="1:8" s="39" customFormat="1" x14ac:dyDescent="0.25">
      <c r="A6" s="6" t="s">
        <v>7</v>
      </c>
      <c r="B6" s="7"/>
      <c r="C6" s="91">
        <v>41</v>
      </c>
      <c r="D6" s="8">
        <v>190</v>
      </c>
      <c r="E6" s="9">
        <v>3</v>
      </c>
      <c r="F6" s="91"/>
      <c r="G6" s="9">
        <v>3</v>
      </c>
      <c r="H6" s="2"/>
    </row>
    <row r="7" spans="1:8" ht="17.100000000000001" customHeight="1" x14ac:dyDescent="0.25">
      <c r="A7" s="41"/>
      <c r="B7" s="89"/>
      <c r="C7" s="42" t="s">
        <v>17</v>
      </c>
      <c r="D7" s="11"/>
      <c r="E7" s="12"/>
      <c r="F7" s="10"/>
      <c r="G7" s="10"/>
      <c r="H7" s="10"/>
    </row>
    <row r="8" spans="1:8" ht="17.100000000000001" customHeight="1" x14ac:dyDescent="0.25">
      <c r="A8" s="41" t="s">
        <v>1</v>
      </c>
      <c r="B8" s="89" t="s">
        <v>5</v>
      </c>
      <c r="C8" s="42" t="s">
        <v>18</v>
      </c>
      <c r="D8" s="11" t="s">
        <v>9</v>
      </c>
      <c r="E8" s="12"/>
      <c r="F8" s="10" t="s">
        <v>5</v>
      </c>
      <c r="G8" s="10" t="s">
        <v>8</v>
      </c>
      <c r="H8" s="10" t="s">
        <v>10</v>
      </c>
    </row>
    <row r="9" spans="1:8" ht="13.5" customHeight="1" x14ac:dyDescent="0.25">
      <c r="A9" s="18">
        <f>'Grades 1-3'!A10</f>
        <v>45159</v>
      </c>
      <c r="B9" s="77">
        <v>1</v>
      </c>
      <c r="C9" s="23"/>
      <c r="D9" s="13"/>
      <c r="E9" s="14">
        <f>IF(C9&gt;$C$6,(C9-$C$6)*$E$6,0)</f>
        <v>0</v>
      </c>
      <c r="F9" s="15">
        <f>E9</f>
        <v>0</v>
      </c>
      <c r="G9" s="15"/>
      <c r="H9" s="15"/>
    </row>
    <row r="10" spans="1:8" ht="13.5" customHeight="1" x14ac:dyDescent="0.25">
      <c r="A10" s="18"/>
      <c r="B10" s="77">
        <v>2</v>
      </c>
      <c r="C10" s="23"/>
      <c r="D10" s="13"/>
      <c r="E10" s="14">
        <f t="shared" ref="E10:E48" si="0">IF(C10&gt;$C$6,(C10-$C$6)*$E$6,0)</f>
        <v>0</v>
      </c>
      <c r="F10" s="15">
        <f t="shared" ref="F10:F48" si="1">E10</f>
        <v>0</v>
      </c>
      <c r="G10" s="15"/>
      <c r="H10" s="15"/>
    </row>
    <row r="11" spans="1:8" ht="13.5" customHeight="1" x14ac:dyDescent="0.25">
      <c r="A11" s="18"/>
      <c r="B11" s="77">
        <v>3</v>
      </c>
      <c r="C11" s="23"/>
      <c r="D11" s="13"/>
      <c r="E11" s="14">
        <f t="shared" si="0"/>
        <v>0</v>
      </c>
      <c r="F11" s="15">
        <f t="shared" si="1"/>
        <v>0</v>
      </c>
      <c r="G11" s="15"/>
      <c r="H11" s="15"/>
    </row>
    <row r="12" spans="1:8" ht="13.5" customHeight="1" x14ac:dyDescent="0.25">
      <c r="A12" s="18"/>
      <c r="B12" s="77">
        <v>4</v>
      </c>
      <c r="C12" s="23"/>
      <c r="D12" s="13"/>
      <c r="E12" s="14">
        <f t="shared" si="0"/>
        <v>0</v>
      </c>
      <c r="F12" s="15">
        <f t="shared" si="1"/>
        <v>0</v>
      </c>
      <c r="G12" s="15"/>
      <c r="H12" s="15"/>
    </row>
    <row r="13" spans="1:8" ht="13.5" customHeight="1" x14ac:dyDescent="0.25">
      <c r="A13" s="18"/>
      <c r="B13" s="77">
        <v>5</v>
      </c>
      <c r="C13" s="23"/>
      <c r="D13" s="13">
        <f>SUM(C9:C13)</f>
        <v>0</v>
      </c>
      <c r="E13" s="14">
        <f t="shared" si="0"/>
        <v>0</v>
      </c>
      <c r="F13" s="15">
        <f t="shared" si="1"/>
        <v>0</v>
      </c>
      <c r="G13" s="15">
        <f>IF(D13&gt;$D$6,$G$6*(D13-$D$6),0)</f>
        <v>0</v>
      </c>
      <c r="H13" s="15">
        <f>IF(SUM(F9:F13)&gt;G13,SUM(F9:F13),G13)</f>
        <v>0</v>
      </c>
    </row>
    <row r="14" spans="1:8" ht="13.5" customHeight="1" x14ac:dyDescent="0.25">
      <c r="A14" s="18">
        <f>'Grade K'!A12</f>
        <v>45160</v>
      </c>
      <c r="B14" s="85">
        <f t="shared" ref="B14" si="2">IF($B$9&gt;0,$B$9,0)</f>
        <v>1</v>
      </c>
      <c r="C14" s="23"/>
      <c r="D14" s="13"/>
      <c r="E14" s="14">
        <f t="shared" ref="E14:E18" si="3">IF(C14&gt;$C$6,(C14-$C$6)*$E$6,0)</f>
        <v>0</v>
      </c>
      <c r="F14" s="15">
        <f t="shared" ref="F14:F18" si="4">E14</f>
        <v>0</v>
      </c>
      <c r="G14" s="15"/>
      <c r="H14" s="15"/>
    </row>
    <row r="15" spans="1:8" ht="13.5" customHeight="1" x14ac:dyDescent="0.25">
      <c r="A15" s="18"/>
      <c r="B15" s="86">
        <f t="shared" ref="B15" si="5">IF($B$10&gt;0,$B$10,0)</f>
        <v>2</v>
      </c>
      <c r="C15" s="23"/>
      <c r="D15" s="13"/>
      <c r="E15" s="14">
        <f t="shared" si="3"/>
        <v>0</v>
      </c>
      <c r="F15" s="15">
        <f t="shared" si="4"/>
        <v>0</v>
      </c>
      <c r="G15" s="15"/>
      <c r="H15" s="15"/>
    </row>
    <row r="16" spans="1:8" ht="13.5" customHeight="1" x14ac:dyDescent="0.25">
      <c r="A16" s="18"/>
      <c r="B16" s="86">
        <f t="shared" ref="B16" si="6">IF($B$11&gt;0,$B$11,0)</f>
        <v>3</v>
      </c>
      <c r="C16" s="23"/>
      <c r="D16" s="13"/>
      <c r="E16" s="14">
        <f t="shared" si="3"/>
        <v>0</v>
      </c>
      <c r="F16" s="15">
        <f t="shared" si="4"/>
        <v>0</v>
      </c>
      <c r="G16" s="15"/>
      <c r="H16" s="15"/>
    </row>
    <row r="17" spans="1:8" ht="13.5" customHeight="1" x14ac:dyDescent="0.25">
      <c r="A17" s="18"/>
      <c r="B17" s="86">
        <f t="shared" ref="B17" si="7">IF($B$12&gt;0,$B$12,0)</f>
        <v>4</v>
      </c>
      <c r="C17" s="23"/>
      <c r="D17" s="13"/>
      <c r="E17" s="14">
        <f t="shared" si="3"/>
        <v>0</v>
      </c>
      <c r="F17" s="15">
        <f t="shared" si="4"/>
        <v>0</v>
      </c>
      <c r="G17" s="15"/>
      <c r="H17" s="15"/>
    </row>
    <row r="18" spans="1:8" ht="13.5" customHeight="1" x14ac:dyDescent="0.25">
      <c r="A18" s="18"/>
      <c r="B18" s="87">
        <f t="shared" ref="B18" si="8">IF($B$13&gt;0,$B$13,0)</f>
        <v>5</v>
      </c>
      <c r="C18" s="23"/>
      <c r="D18" s="13">
        <f t="shared" ref="D18" si="9">SUM(C14:C18)</f>
        <v>0</v>
      </c>
      <c r="E18" s="14">
        <f t="shared" si="3"/>
        <v>0</v>
      </c>
      <c r="F18" s="15">
        <f t="shared" si="4"/>
        <v>0</v>
      </c>
      <c r="G18" s="15">
        <f t="shared" ref="G18" si="10">IF(D18&gt;$D$6,$G$6*(D18-$D$6),0)</f>
        <v>0</v>
      </c>
      <c r="H18" s="15">
        <f t="shared" ref="H18" si="11">IF(SUM(F14:F18)&gt;G18,SUM(F14:F18),G18)</f>
        <v>0</v>
      </c>
    </row>
    <row r="19" spans="1:8" ht="13.5" customHeight="1" x14ac:dyDescent="0.25">
      <c r="A19" s="18">
        <f>'Grade K'!A13</f>
        <v>45161</v>
      </c>
      <c r="B19" s="85">
        <f t="shared" ref="B19" si="12">IF($B$9&gt;0,$B$9,0)</f>
        <v>1</v>
      </c>
      <c r="C19" s="23"/>
      <c r="D19" s="13"/>
      <c r="E19" s="14">
        <f t="shared" si="0"/>
        <v>0</v>
      </c>
      <c r="F19" s="15">
        <f t="shared" si="1"/>
        <v>0</v>
      </c>
      <c r="G19" s="15"/>
      <c r="H19" s="15"/>
    </row>
    <row r="20" spans="1:8" ht="13.5" customHeight="1" x14ac:dyDescent="0.25">
      <c r="A20" s="18"/>
      <c r="B20" s="86">
        <f t="shared" ref="B20" si="13">IF($B$10&gt;0,$B$10,0)</f>
        <v>2</v>
      </c>
      <c r="C20" s="23"/>
      <c r="D20" s="13"/>
      <c r="E20" s="14">
        <f t="shared" si="0"/>
        <v>0</v>
      </c>
      <c r="F20" s="15">
        <f t="shared" si="1"/>
        <v>0</v>
      </c>
      <c r="G20" s="15"/>
      <c r="H20" s="15"/>
    </row>
    <row r="21" spans="1:8" ht="13.5" customHeight="1" x14ac:dyDescent="0.25">
      <c r="A21" s="18"/>
      <c r="B21" s="86">
        <f t="shared" ref="B21" si="14">IF($B$11&gt;0,$B$11,0)</f>
        <v>3</v>
      </c>
      <c r="C21" s="23"/>
      <c r="D21" s="13"/>
      <c r="E21" s="14">
        <f t="shared" si="0"/>
        <v>0</v>
      </c>
      <c r="F21" s="15">
        <f t="shared" si="1"/>
        <v>0</v>
      </c>
      <c r="G21" s="15"/>
      <c r="H21" s="15"/>
    </row>
    <row r="22" spans="1:8" ht="13.5" customHeight="1" x14ac:dyDescent="0.25">
      <c r="A22" s="18"/>
      <c r="B22" s="86">
        <f t="shared" ref="B22" si="15">IF($B$12&gt;0,$B$12,0)</f>
        <v>4</v>
      </c>
      <c r="C22" s="23"/>
      <c r="D22" s="13"/>
      <c r="E22" s="14">
        <f t="shared" si="0"/>
        <v>0</v>
      </c>
      <c r="F22" s="15">
        <f t="shared" si="1"/>
        <v>0</v>
      </c>
      <c r="G22" s="15"/>
      <c r="H22" s="15"/>
    </row>
    <row r="23" spans="1:8" ht="13.5" customHeight="1" x14ac:dyDescent="0.25">
      <c r="A23" s="18"/>
      <c r="B23" s="87">
        <f t="shared" ref="B23" si="16">IF($B$13&gt;0,$B$13,0)</f>
        <v>5</v>
      </c>
      <c r="C23" s="23"/>
      <c r="D23" s="13">
        <f t="shared" ref="D23" si="17">SUM(C19:C23)</f>
        <v>0</v>
      </c>
      <c r="E23" s="14">
        <f t="shared" si="0"/>
        <v>0</v>
      </c>
      <c r="F23" s="15">
        <f t="shared" si="1"/>
        <v>0</v>
      </c>
      <c r="G23" s="15">
        <f t="shared" ref="G23" si="18">IF(D23&gt;$D$6,$G$6*(D23-$D$6),0)</f>
        <v>0</v>
      </c>
      <c r="H23" s="15">
        <f t="shared" ref="H23" si="19">IF(SUM(F19:F23)&gt;G23,SUM(F19:F23),G23)</f>
        <v>0</v>
      </c>
    </row>
    <row r="24" spans="1:8" ht="13.5" customHeight="1" x14ac:dyDescent="0.25">
      <c r="A24" s="18">
        <f>'Grade K'!A14</f>
        <v>45162</v>
      </c>
      <c r="B24" s="85">
        <f t="shared" ref="B24" si="20">IF($B$9&gt;0,$B$9,0)</f>
        <v>1</v>
      </c>
      <c r="C24" s="23"/>
      <c r="D24" s="13"/>
      <c r="E24" s="14">
        <f t="shared" ref="E24:E28" si="21">IF(C24&gt;$C$6,(C24-$C$6)*$E$6,0)</f>
        <v>0</v>
      </c>
      <c r="F24" s="15">
        <f t="shared" ref="F24:F28" si="22">E24</f>
        <v>0</v>
      </c>
      <c r="G24" s="15"/>
      <c r="H24" s="15"/>
    </row>
    <row r="25" spans="1:8" ht="13.5" customHeight="1" x14ac:dyDescent="0.25">
      <c r="A25" s="18"/>
      <c r="B25" s="86">
        <f t="shared" ref="B25" si="23">IF($B$10&gt;0,$B$10,0)</f>
        <v>2</v>
      </c>
      <c r="C25" s="23"/>
      <c r="D25" s="13"/>
      <c r="E25" s="14">
        <f t="shared" si="21"/>
        <v>0</v>
      </c>
      <c r="F25" s="15">
        <f t="shared" si="22"/>
        <v>0</v>
      </c>
      <c r="G25" s="15"/>
      <c r="H25" s="15"/>
    </row>
    <row r="26" spans="1:8" ht="13.5" customHeight="1" x14ac:dyDescent="0.25">
      <c r="A26" s="18"/>
      <c r="B26" s="86">
        <f t="shared" ref="B26" si="24">IF($B$11&gt;0,$B$11,0)</f>
        <v>3</v>
      </c>
      <c r="C26" s="23"/>
      <c r="D26" s="13"/>
      <c r="E26" s="14">
        <f t="shared" si="21"/>
        <v>0</v>
      </c>
      <c r="F26" s="15">
        <f t="shared" si="22"/>
        <v>0</v>
      </c>
      <c r="G26" s="15"/>
      <c r="H26" s="15"/>
    </row>
    <row r="27" spans="1:8" ht="13.5" customHeight="1" x14ac:dyDescent="0.25">
      <c r="A27" s="18"/>
      <c r="B27" s="86">
        <f t="shared" ref="B27" si="25">IF($B$12&gt;0,$B$12,0)</f>
        <v>4</v>
      </c>
      <c r="C27" s="23"/>
      <c r="D27" s="13"/>
      <c r="E27" s="14">
        <f t="shared" si="21"/>
        <v>0</v>
      </c>
      <c r="F27" s="15">
        <f t="shared" si="22"/>
        <v>0</v>
      </c>
      <c r="G27" s="15"/>
      <c r="H27" s="15"/>
    </row>
    <row r="28" spans="1:8" ht="13.5" customHeight="1" x14ac:dyDescent="0.25">
      <c r="A28" s="18"/>
      <c r="B28" s="87">
        <f t="shared" ref="B28" si="26">IF($B$13&gt;0,$B$13,0)</f>
        <v>5</v>
      </c>
      <c r="C28" s="23"/>
      <c r="D28" s="13">
        <f t="shared" ref="D28" si="27">SUM(C24:C28)</f>
        <v>0</v>
      </c>
      <c r="E28" s="14">
        <f t="shared" si="21"/>
        <v>0</v>
      </c>
      <c r="F28" s="15">
        <f t="shared" si="22"/>
        <v>0</v>
      </c>
      <c r="G28" s="15">
        <f t="shared" ref="G28" si="28">IF(D28&gt;$D$6,$G$6*(D28-$D$6),0)</f>
        <v>0</v>
      </c>
      <c r="H28" s="15">
        <f t="shared" ref="H28" si="29">IF(SUM(F24:F28)&gt;G28,SUM(F24:F28),G28)</f>
        <v>0</v>
      </c>
    </row>
    <row r="29" spans="1:8" ht="13.5" customHeight="1" x14ac:dyDescent="0.25">
      <c r="A29" s="18">
        <f>'Grades 1-3'!A14</f>
        <v>45163</v>
      </c>
      <c r="B29" s="85">
        <f t="shared" ref="B29:B49" si="30">IF($B$9&gt;0,$B$9,0)</f>
        <v>1</v>
      </c>
      <c r="C29" s="23"/>
      <c r="D29" s="13"/>
      <c r="E29" s="14">
        <f t="shared" si="0"/>
        <v>0</v>
      </c>
      <c r="F29" s="15">
        <f t="shared" si="1"/>
        <v>0</v>
      </c>
      <c r="G29" s="15"/>
      <c r="H29" s="15"/>
    </row>
    <row r="30" spans="1:8" ht="13.5" customHeight="1" x14ac:dyDescent="0.25">
      <c r="A30" s="18"/>
      <c r="B30" s="86">
        <f t="shared" ref="B30:B50" si="31">IF($B$10&gt;0,$B$10,0)</f>
        <v>2</v>
      </c>
      <c r="C30" s="23"/>
      <c r="D30" s="13"/>
      <c r="E30" s="14">
        <f t="shared" si="0"/>
        <v>0</v>
      </c>
      <c r="F30" s="15">
        <f t="shared" si="1"/>
        <v>0</v>
      </c>
      <c r="G30" s="15"/>
      <c r="H30" s="15"/>
    </row>
    <row r="31" spans="1:8" ht="13.5" customHeight="1" x14ac:dyDescent="0.25">
      <c r="A31" s="18"/>
      <c r="B31" s="86">
        <f t="shared" ref="B31" si="32">IF($B$11&gt;0,$B$11,0)</f>
        <v>3</v>
      </c>
      <c r="C31" s="23"/>
      <c r="D31" s="13"/>
      <c r="E31" s="14">
        <f t="shared" si="0"/>
        <v>0</v>
      </c>
      <c r="F31" s="15">
        <f t="shared" si="1"/>
        <v>0</v>
      </c>
      <c r="G31" s="15"/>
      <c r="H31" s="15"/>
    </row>
    <row r="32" spans="1:8" ht="13.5" customHeight="1" x14ac:dyDescent="0.25">
      <c r="A32" s="18"/>
      <c r="B32" s="86">
        <f t="shared" ref="B32" si="33">IF($B$12&gt;0,$B$12,0)</f>
        <v>4</v>
      </c>
      <c r="C32" s="23"/>
      <c r="D32" s="13"/>
      <c r="E32" s="14">
        <f t="shared" si="0"/>
        <v>0</v>
      </c>
      <c r="F32" s="15">
        <f t="shared" si="1"/>
        <v>0</v>
      </c>
      <c r="G32" s="15"/>
      <c r="H32" s="15"/>
    </row>
    <row r="33" spans="1:8" ht="13.5" customHeight="1" x14ac:dyDescent="0.25">
      <c r="A33" s="18"/>
      <c r="B33" s="87">
        <f t="shared" ref="B33" si="34">IF($B$13&gt;0,$B$13,0)</f>
        <v>5</v>
      </c>
      <c r="C33" s="23"/>
      <c r="D33" s="13">
        <f t="shared" ref="D33" si="35">SUM(C29:C33)</f>
        <v>0</v>
      </c>
      <c r="E33" s="14">
        <f t="shared" si="0"/>
        <v>0</v>
      </c>
      <c r="F33" s="15">
        <f t="shared" si="1"/>
        <v>0</v>
      </c>
      <c r="G33" s="15">
        <f t="shared" ref="G33" si="36">IF(D33&gt;$D$6,$G$6*(D33-$D$6),0)</f>
        <v>0</v>
      </c>
      <c r="H33" s="15">
        <f t="shared" ref="H33" si="37">IF(SUM(F29:F33)&gt;G33,SUM(F29:F33),G33)</f>
        <v>0</v>
      </c>
    </row>
    <row r="34" spans="1:8" ht="13.5" customHeight="1" x14ac:dyDescent="0.25">
      <c r="A34" s="18">
        <f>'Grades 1-3'!A15</f>
        <v>45166</v>
      </c>
      <c r="B34" s="85">
        <f t="shared" si="30"/>
        <v>1</v>
      </c>
      <c r="C34" s="23"/>
      <c r="D34" s="13"/>
      <c r="E34" s="14">
        <f t="shared" si="0"/>
        <v>0</v>
      </c>
      <c r="F34" s="15">
        <f t="shared" si="1"/>
        <v>0</v>
      </c>
      <c r="G34" s="15"/>
      <c r="H34" s="15"/>
    </row>
    <row r="35" spans="1:8" ht="13.5" customHeight="1" x14ac:dyDescent="0.25">
      <c r="A35" s="18"/>
      <c r="B35" s="86">
        <f t="shared" si="31"/>
        <v>2</v>
      </c>
      <c r="C35" s="23"/>
      <c r="D35" s="13"/>
      <c r="E35" s="14">
        <f t="shared" si="0"/>
        <v>0</v>
      </c>
      <c r="F35" s="15">
        <f t="shared" si="1"/>
        <v>0</v>
      </c>
      <c r="G35" s="15"/>
      <c r="H35" s="15"/>
    </row>
    <row r="36" spans="1:8" ht="13.5" customHeight="1" x14ac:dyDescent="0.25">
      <c r="A36" s="18"/>
      <c r="B36" s="86">
        <f t="shared" ref="B36:B51" si="38">IF($B$11&gt;0,$B$11,0)</f>
        <v>3</v>
      </c>
      <c r="C36" s="23"/>
      <c r="D36" s="13"/>
      <c r="E36" s="14">
        <f t="shared" si="0"/>
        <v>0</v>
      </c>
      <c r="F36" s="15">
        <f t="shared" si="1"/>
        <v>0</v>
      </c>
      <c r="G36" s="15"/>
      <c r="H36" s="15"/>
    </row>
    <row r="37" spans="1:8" ht="13.5" customHeight="1" x14ac:dyDescent="0.25">
      <c r="A37" s="18"/>
      <c r="B37" s="86">
        <f t="shared" ref="B37:B52" si="39">IF($B$12&gt;0,$B$12,0)</f>
        <v>4</v>
      </c>
      <c r="C37" s="23"/>
      <c r="D37" s="13"/>
      <c r="E37" s="14">
        <f t="shared" si="0"/>
        <v>0</v>
      </c>
      <c r="F37" s="15">
        <f t="shared" si="1"/>
        <v>0</v>
      </c>
      <c r="G37" s="15"/>
      <c r="H37" s="15"/>
    </row>
    <row r="38" spans="1:8" ht="13.5" customHeight="1" x14ac:dyDescent="0.25">
      <c r="A38" s="18"/>
      <c r="B38" s="87">
        <f t="shared" ref="B38:B53" si="40">IF($B$13&gt;0,$B$13,0)</f>
        <v>5</v>
      </c>
      <c r="C38" s="23"/>
      <c r="D38" s="13">
        <f t="shared" ref="D38" si="41">SUM(C34:C38)</f>
        <v>0</v>
      </c>
      <c r="E38" s="14">
        <f t="shared" si="0"/>
        <v>0</v>
      </c>
      <c r="F38" s="15">
        <f t="shared" si="1"/>
        <v>0</v>
      </c>
      <c r="G38" s="15">
        <f t="shared" ref="G38" si="42">IF(D38&gt;$D$6,$G$6*(D38-$D$6),0)</f>
        <v>0</v>
      </c>
      <c r="H38" s="15">
        <f t="shared" ref="H38" si="43">IF(SUM(F34:F38)&gt;G38,SUM(F34:F38),G38)</f>
        <v>0</v>
      </c>
    </row>
    <row r="39" spans="1:8" ht="13.5" customHeight="1" x14ac:dyDescent="0.25">
      <c r="A39" s="18">
        <f>'Grades 1-3'!A16</f>
        <v>45167</v>
      </c>
      <c r="B39" s="85">
        <f t="shared" si="30"/>
        <v>1</v>
      </c>
      <c r="C39" s="23"/>
      <c r="D39" s="13"/>
      <c r="E39" s="14">
        <f t="shared" si="0"/>
        <v>0</v>
      </c>
      <c r="F39" s="15">
        <f t="shared" si="1"/>
        <v>0</v>
      </c>
      <c r="G39" s="15"/>
      <c r="H39" s="15"/>
    </row>
    <row r="40" spans="1:8" ht="13.5" customHeight="1" x14ac:dyDescent="0.25">
      <c r="A40" s="18"/>
      <c r="B40" s="86">
        <f t="shared" si="31"/>
        <v>2</v>
      </c>
      <c r="C40" s="23"/>
      <c r="D40" s="13"/>
      <c r="E40" s="14">
        <f t="shared" si="0"/>
        <v>0</v>
      </c>
      <c r="F40" s="15">
        <f t="shared" si="1"/>
        <v>0</v>
      </c>
      <c r="G40" s="15"/>
      <c r="H40" s="15"/>
    </row>
    <row r="41" spans="1:8" ht="13.5" customHeight="1" x14ac:dyDescent="0.25">
      <c r="A41" s="18"/>
      <c r="B41" s="86">
        <f t="shared" si="38"/>
        <v>3</v>
      </c>
      <c r="C41" s="23"/>
      <c r="D41" s="13"/>
      <c r="E41" s="14">
        <f t="shared" si="0"/>
        <v>0</v>
      </c>
      <c r="F41" s="15">
        <f t="shared" si="1"/>
        <v>0</v>
      </c>
      <c r="G41" s="15"/>
      <c r="H41" s="15"/>
    </row>
    <row r="42" spans="1:8" ht="13.5" customHeight="1" x14ac:dyDescent="0.25">
      <c r="A42" s="18"/>
      <c r="B42" s="86">
        <f t="shared" si="39"/>
        <v>4</v>
      </c>
      <c r="C42" s="23"/>
      <c r="D42" s="13"/>
      <c r="E42" s="14">
        <f t="shared" si="0"/>
        <v>0</v>
      </c>
      <c r="F42" s="15">
        <f t="shared" si="1"/>
        <v>0</v>
      </c>
      <c r="G42" s="15"/>
      <c r="H42" s="15"/>
    </row>
    <row r="43" spans="1:8" ht="13.5" customHeight="1" x14ac:dyDescent="0.25">
      <c r="A43" s="18"/>
      <c r="B43" s="87">
        <f t="shared" si="40"/>
        <v>5</v>
      </c>
      <c r="C43" s="23"/>
      <c r="D43" s="13">
        <f t="shared" ref="D43" si="44">SUM(C39:C43)</f>
        <v>0</v>
      </c>
      <c r="E43" s="14">
        <f t="shared" si="0"/>
        <v>0</v>
      </c>
      <c r="F43" s="15">
        <f t="shared" si="1"/>
        <v>0</v>
      </c>
      <c r="G43" s="15">
        <f t="shared" ref="G43" si="45">IF(D43&gt;$D$6,$G$6*(D43-$D$6),0)</f>
        <v>0</v>
      </c>
      <c r="H43" s="15">
        <f t="shared" ref="H43" si="46">IF(SUM(F39:F43)&gt;G43,SUM(F39:F43),G43)</f>
        <v>0</v>
      </c>
    </row>
    <row r="44" spans="1:8" ht="13.5" customHeight="1" x14ac:dyDescent="0.25">
      <c r="A44" s="18">
        <f>'Grades 1-3'!A17</f>
        <v>45168</v>
      </c>
      <c r="B44" s="85">
        <f t="shared" si="30"/>
        <v>1</v>
      </c>
      <c r="C44" s="23"/>
      <c r="D44" s="13"/>
      <c r="E44" s="14">
        <f t="shared" si="0"/>
        <v>0</v>
      </c>
      <c r="F44" s="15">
        <f t="shared" si="1"/>
        <v>0</v>
      </c>
      <c r="G44" s="15"/>
      <c r="H44" s="15"/>
    </row>
    <row r="45" spans="1:8" ht="13.5" customHeight="1" x14ac:dyDescent="0.25">
      <c r="A45" s="18"/>
      <c r="B45" s="86">
        <f t="shared" si="31"/>
        <v>2</v>
      </c>
      <c r="C45" s="23"/>
      <c r="D45" s="13"/>
      <c r="E45" s="14">
        <f t="shared" si="0"/>
        <v>0</v>
      </c>
      <c r="F45" s="15">
        <f t="shared" si="1"/>
        <v>0</v>
      </c>
      <c r="G45" s="15"/>
      <c r="H45" s="15"/>
    </row>
    <row r="46" spans="1:8" ht="13.5" customHeight="1" x14ac:dyDescent="0.25">
      <c r="A46" s="18"/>
      <c r="B46" s="86">
        <f t="shared" si="38"/>
        <v>3</v>
      </c>
      <c r="C46" s="23"/>
      <c r="D46" s="13"/>
      <c r="E46" s="14">
        <f t="shared" si="0"/>
        <v>0</v>
      </c>
      <c r="F46" s="15">
        <f t="shared" si="1"/>
        <v>0</v>
      </c>
      <c r="G46" s="15"/>
      <c r="H46" s="15"/>
    </row>
    <row r="47" spans="1:8" ht="13.5" customHeight="1" x14ac:dyDescent="0.25">
      <c r="A47" s="18"/>
      <c r="B47" s="86">
        <f t="shared" si="39"/>
        <v>4</v>
      </c>
      <c r="C47" s="23"/>
      <c r="D47" s="13"/>
      <c r="E47" s="14">
        <f t="shared" si="0"/>
        <v>0</v>
      </c>
      <c r="F47" s="15">
        <f t="shared" si="1"/>
        <v>0</v>
      </c>
      <c r="G47" s="15"/>
      <c r="H47" s="15"/>
    </row>
    <row r="48" spans="1:8" ht="13.5" customHeight="1" x14ac:dyDescent="0.25">
      <c r="A48" s="18"/>
      <c r="B48" s="87">
        <f t="shared" si="40"/>
        <v>5</v>
      </c>
      <c r="C48" s="23"/>
      <c r="D48" s="13">
        <f t="shared" ref="D48" si="47">SUM(C44:C48)</f>
        <v>0</v>
      </c>
      <c r="E48" s="14">
        <f t="shared" si="0"/>
        <v>0</v>
      </c>
      <c r="F48" s="15">
        <f t="shared" si="1"/>
        <v>0</v>
      </c>
      <c r="G48" s="15">
        <f t="shared" ref="G48" si="48">IF(D48&gt;$D$6,$G$6*(D48-$D$6),0)</f>
        <v>0</v>
      </c>
      <c r="H48" s="15">
        <f t="shared" ref="H48" si="49">IF(SUM(F44:F48)&gt;G48,SUM(F44:F48),G48)</f>
        <v>0</v>
      </c>
    </row>
    <row r="49" spans="1:8" ht="13.5" customHeight="1" x14ac:dyDescent="0.25">
      <c r="A49" s="18">
        <f>'Grades 1-3'!A18</f>
        <v>45169</v>
      </c>
      <c r="B49" s="85">
        <f t="shared" si="30"/>
        <v>1</v>
      </c>
      <c r="C49" s="23"/>
      <c r="D49" s="13"/>
      <c r="E49" s="14">
        <f t="shared" ref="E49:E53" si="50">IF(C49&gt;$C$6,(C49-$C$6)*$E$6,0)</f>
        <v>0</v>
      </c>
      <c r="F49" s="15">
        <f t="shared" ref="F49:F53" si="51">E49</f>
        <v>0</v>
      </c>
      <c r="G49" s="15"/>
      <c r="H49" s="15"/>
    </row>
    <row r="50" spans="1:8" ht="13.5" customHeight="1" x14ac:dyDescent="0.25">
      <c r="A50" s="18"/>
      <c r="B50" s="86">
        <f t="shared" si="31"/>
        <v>2</v>
      </c>
      <c r="C50" s="23"/>
      <c r="D50" s="13"/>
      <c r="E50" s="14">
        <f t="shared" si="50"/>
        <v>0</v>
      </c>
      <c r="F50" s="15">
        <f t="shared" si="51"/>
        <v>0</v>
      </c>
      <c r="G50" s="15"/>
      <c r="H50" s="15"/>
    </row>
    <row r="51" spans="1:8" ht="13.5" customHeight="1" x14ac:dyDescent="0.25">
      <c r="A51" s="18"/>
      <c r="B51" s="86">
        <f t="shared" si="38"/>
        <v>3</v>
      </c>
      <c r="C51" s="23"/>
      <c r="D51" s="13"/>
      <c r="E51" s="14">
        <f t="shared" si="50"/>
        <v>0</v>
      </c>
      <c r="F51" s="15">
        <f t="shared" si="51"/>
        <v>0</v>
      </c>
      <c r="G51" s="15"/>
      <c r="H51" s="15"/>
    </row>
    <row r="52" spans="1:8" ht="13.5" customHeight="1" x14ac:dyDescent="0.25">
      <c r="A52" s="18"/>
      <c r="B52" s="86">
        <f t="shared" si="39"/>
        <v>4</v>
      </c>
      <c r="C52" s="23"/>
      <c r="D52" s="13"/>
      <c r="E52" s="14">
        <f t="shared" si="50"/>
        <v>0</v>
      </c>
      <c r="F52" s="15">
        <f t="shared" si="51"/>
        <v>0</v>
      </c>
      <c r="G52" s="15"/>
      <c r="H52" s="15"/>
    </row>
    <row r="53" spans="1:8" ht="13.5" customHeight="1" x14ac:dyDescent="0.25">
      <c r="A53" s="18"/>
      <c r="B53" s="86">
        <f t="shared" si="40"/>
        <v>5</v>
      </c>
      <c r="C53" s="96"/>
      <c r="D53" s="13">
        <f t="shared" ref="D53" si="52">SUM(C49:C53)</f>
        <v>0</v>
      </c>
      <c r="E53" s="14">
        <f t="shared" si="50"/>
        <v>0</v>
      </c>
      <c r="F53" s="15">
        <f t="shared" si="51"/>
        <v>0</v>
      </c>
      <c r="G53" s="15">
        <f t="shared" ref="G53" si="53">IF(D53&gt;$D$6,$G$6*(D53-$D$6),0)</f>
        <v>0</v>
      </c>
      <c r="H53" s="15">
        <f t="shared" ref="H53" si="54">IF(SUM(F49:F53)&gt;G53,SUM(F49:F53),G53)</f>
        <v>0</v>
      </c>
    </row>
    <row r="54" spans="1:8" ht="19.5" thickBot="1" x14ac:dyDescent="0.35">
      <c r="A54" s="97" t="s">
        <v>2</v>
      </c>
      <c r="B54" s="109"/>
      <c r="C54" s="102"/>
      <c r="D54" s="103"/>
      <c r="E54" s="100"/>
      <c r="F54" s="104"/>
      <c r="G54" s="104"/>
      <c r="H54" s="105">
        <f>SUM(H9:H53)</f>
        <v>0</v>
      </c>
    </row>
    <row r="55" spans="1:8" ht="8.1" customHeight="1" thickTop="1" x14ac:dyDescent="0.25">
      <c r="A55" s="16"/>
      <c r="B55" s="1"/>
      <c r="C55" s="1"/>
      <c r="D55" s="1"/>
      <c r="E55" s="1"/>
      <c r="F55" s="1"/>
      <c r="G55" s="1"/>
      <c r="H55" s="1"/>
    </row>
    <row r="56" spans="1:8" x14ac:dyDescent="0.25">
      <c r="A56" s="57" t="s">
        <v>19</v>
      </c>
      <c r="B56" s="1"/>
      <c r="C56" s="1"/>
      <c r="D56" s="1"/>
      <c r="E56" s="1"/>
      <c r="F56" s="1"/>
      <c r="G56" s="1"/>
      <c r="H56" s="1"/>
    </row>
    <row r="57" spans="1:8" ht="8.1" customHeight="1" x14ac:dyDescent="0.25">
      <c r="A57" s="16"/>
      <c r="B57" s="1"/>
      <c r="C57" s="1"/>
      <c r="D57" s="1"/>
      <c r="E57" s="1"/>
      <c r="F57" s="1"/>
      <c r="G57" s="1"/>
      <c r="H57" s="1"/>
    </row>
    <row r="58" spans="1:8" x14ac:dyDescent="0.25">
      <c r="A58" s="58" t="s">
        <v>21</v>
      </c>
      <c r="B58" s="1"/>
      <c r="C58" s="1"/>
      <c r="D58" s="1"/>
      <c r="E58" s="1"/>
      <c r="F58" s="1"/>
      <c r="G58" s="1"/>
      <c r="H58" s="1"/>
    </row>
    <row r="59" spans="1:8" x14ac:dyDescent="0.25">
      <c r="A59" s="59" t="s">
        <v>22</v>
      </c>
      <c r="B59" s="1"/>
      <c r="C59" s="1"/>
      <c r="D59" s="1"/>
      <c r="E59" s="1"/>
      <c r="F59" s="1"/>
      <c r="G59" s="1"/>
      <c r="H59" s="1"/>
    </row>
    <row r="60" spans="1:8" ht="9.9499999999999993" customHeight="1" x14ac:dyDescent="0.25">
      <c r="A60" s="31"/>
      <c r="B60" s="31"/>
      <c r="D60" s="31"/>
    </row>
    <row r="61" spans="1:8" x14ac:dyDescent="0.25">
      <c r="C61" s="34"/>
      <c r="E61" s="30"/>
    </row>
    <row r="62" spans="1:8" x14ac:dyDescent="0.25">
      <c r="A62" s="44" t="s">
        <v>13</v>
      </c>
      <c r="B62" s="45"/>
      <c r="C62" s="46"/>
      <c r="D62" s="46"/>
      <c r="E62" s="30"/>
      <c r="G62" s="47" t="s">
        <v>1</v>
      </c>
      <c r="H62" s="47"/>
    </row>
    <row r="63" spans="1:8" ht="9.9499999999999993" customHeight="1" x14ac:dyDescent="0.25">
      <c r="A63" s="31"/>
      <c r="B63" s="31"/>
      <c r="D63" s="31"/>
      <c r="E63" s="30"/>
    </row>
    <row r="64" spans="1:8" x14ac:dyDescent="0.25">
      <c r="A64" s="48"/>
      <c r="B64" s="49"/>
      <c r="C64" s="50"/>
      <c r="D64" s="51"/>
      <c r="E64" s="30"/>
    </row>
    <row r="65" spans="1:8" ht="17.25" x14ac:dyDescent="0.25">
      <c r="A65" s="44" t="s">
        <v>35</v>
      </c>
      <c r="B65" s="67"/>
      <c r="C65" s="67"/>
      <c r="D65" s="52"/>
      <c r="E65" s="30"/>
      <c r="G65" s="47" t="s">
        <v>1</v>
      </c>
      <c r="H65" s="47"/>
    </row>
    <row r="66" spans="1:8" x14ac:dyDescent="0.25">
      <c r="A66" s="53"/>
      <c r="B66" s="54"/>
      <c r="C66" s="55"/>
      <c r="D66" s="55"/>
      <c r="E66" s="30"/>
      <c r="G66" s="30"/>
      <c r="H66" s="30"/>
    </row>
    <row r="67" spans="1:8" ht="9.9499999999999993" customHeight="1" x14ac:dyDescent="0.25">
      <c r="A67" s="31"/>
      <c r="B67" s="31"/>
      <c r="D67" s="31"/>
    </row>
    <row r="68" spans="1:8" x14ac:dyDescent="0.25">
      <c r="A68" s="31" t="s">
        <v>20</v>
      </c>
      <c r="B68" s="31"/>
      <c r="D68" s="31"/>
    </row>
    <row r="69" spans="1:8" ht="18.75" x14ac:dyDescent="0.3">
      <c r="A69" s="143" t="str">
        <f>'Grades 6-8 NMS 1 FTE'!A78:G78</f>
        <v xml:space="preserve">   01-0000-0-1103-000-1110-1000-000-108</v>
      </c>
      <c r="B69" s="143"/>
      <c r="C69" s="143"/>
      <c r="D69" s="143"/>
      <c r="E69" s="143"/>
      <c r="F69" s="143"/>
    </row>
  </sheetData>
  <sheetProtection algorithmName="SHA-512" hashValue="8NGokIf2/15SGkz2auS9g1h11yWJmR6r5WNtHqbCO3L8Rm6GmLKvp4WEPyvmumc7/30HWtp0leK7HiDPNaFTKw==" saltValue="CyfEs14m+ZlvHKQtoLCpHQ==" spinCount="100000" sheet="1" objects="1" scenarios="1"/>
  <mergeCells count="5">
    <mergeCell ref="A2:H2"/>
    <mergeCell ref="C5:D5"/>
    <mergeCell ref="F5:H5"/>
    <mergeCell ref="A69:F69"/>
    <mergeCell ref="B1:H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96"/>
  <sheetViews>
    <sheetView view="pageBreakPreview" zoomScaleNormal="100" zoomScaleSheetLayoutView="100" workbookViewId="0">
      <pane ySplit="8" topLeftCell="A9" activePane="bottomLeft" state="frozen"/>
      <selection activeCell="F25" sqref="F25"/>
      <selection pane="bottomLeft" activeCell="A34" sqref="A34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9.7109375" style="31" customWidth="1"/>
    <col min="4" max="4" width="9.7109375" style="34" customWidth="1"/>
    <col min="5" max="8" width="12.7109375" style="31" customWidth="1"/>
    <col min="9" max="16384" width="9.140625" style="31"/>
  </cols>
  <sheetData>
    <row r="1" spans="1:8" s="30" customFormat="1" ht="15.75" x14ac:dyDescent="0.25">
      <c r="A1" s="111" t="str">
        <f>'Grade K'!A1</f>
        <v>2023-24</v>
      </c>
      <c r="B1" s="144" t="s">
        <v>40</v>
      </c>
      <c r="C1" s="144"/>
      <c r="D1" s="144"/>
      <c r="E1" s="144"/>
      <c r="F1" s="144"/>
      <c r="G1" s="144"/>
      <c r="H1" s="144"/>
    </row>
    <row r="2" spans="1:8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6"/>
      <c r="B3" s="17"/>
      <c r="C3" s="1"/>
      <c r="D3" s="20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21"/>
      <c r="D4" s="37"/>
      <c r="E4" s="38"/>
      <c r="F4" s="38"/>
      <c r="G4" s="38"/>
      <c r="H4" s="22" t="s">
        <v>14</v>
      </c>
    </row>
    <row r="5" spans="1:8" s="40" customFormat="1" ht="30.75" customHeight="1" x14ac:dyDescent="0.25">
      <c r="A5" s="2"/>
      <c r="B5" s="3"/>
      <c r="C5" s="141" t="s">
        <v>11</v>
      </c>
      <c r="D5" s="141"/>
      <c r="E5" s="91" t="s">
        <v>12</v>
      </c>
      <c r="F5" s="141" t="s">
        <v>65</v>
      </c>
      <c r="G5" s="141"/>
      <c r="H5" s="141"/>
    </row>
    <row r="6" spans="1:8" s="39" customFormat="1" x14ac:dyDescent="0.25">
      <c r="A6" s="6" t="s">
        <v>7</v>
      </c>
      <c r="B6" s="7"/>
      <c r="C6" s="91">
        <v>41</v>
      </c>
      <c r="D6" s="8" t="s">
        <v>15</v>
      </c>
      <c r="E6" s="9">
        <v>3</v>
      </c>
      <c r="F6" s="91"/>
      <c r="G6" s="9">
        <v>3</v>
      </c>
      <c r="H6" s="2"/>
    </row>
    <row r="7" spans="1:8" ht="17.100000000000001" customHeight="1" x14ac:dyDescent="0.25">
      <c r="A7" s="41"/>
      <c r="B7" s="89"/>
      <c r="C7" s="42" t="s">
        <v>17</v>
      </c>
      <c r="D7" s="11"/>
      <c r="E7" s="12"/>
      <c r="F7" s="10"/>
      <c r="G7" s="10"/>
      <c r="H7" s="10"/>
    </row>
    <row r="8" spans="1:8" ht="17.100000000000001" customHeight="1" x14ac:dyDescent="0.25">
      <c r="A8" s="41" t="s">
        <v>1</v>
      </c>
      <c r="B8" s="89" t="s">
        <v>5</v>
      </c>
      <c r="C8" s="42" t="s">
        <v>18</v>
      </c>
      <c r="D8" s="11" t="s">
        <v>9</v>
      </c>
      <c r="E8" s="12"/>
      <c r="F8" s="10" t="s">
        <v>5</v>
      </c>
      <c r="G8" s="10" t="s">
        <v>8</v>
      </c>
      <c r="H8" s="10" t="s">
        <v>10</v>
      </c>
    </row>
    <row r="9" spans="1:8" ht="13.5" customHeight="1" x14ac:dyDescent="0.25">
      <c r="A9" s="18">
        <f>'Grades 1-3'!A10</f>
        <v>45159</v>
      </c>
      <c r="B9" s="88" t="s">
        <v>34</v>
      </c>
      <c r="C9" s="23"/>
      <c r="D9" s="13"/>
      <c r="E9" s="14">
        <f>IF(C9&gt;$C$6,(C9-$C$6)*$E$6,0)</f>
        <v>0</v>
      </c>
      <c r="F9" s="15">
        <f>E9</f>
        <v>0</v>
      </c>
      <c r="G9" s="15"/>
      <c r="H9" s="15"/>
    </row>
    <row r="10" spans="1:8" ht="13.5" customHeight="1" x14ac:dyDescent="0.25">
      <c r="A10" s="18"/>
      <c r="B10" s="77">
        <v>1</v>
      </c>
      <c r="C10" s="23"/>
      <c r="D10" s="13"/>
      <c r="E10" s="14">
        <f t="shared" ref="E10:E72" si="0">IF(C10&gt;$C$6,(C10-$C$6)*$E$6,0)</f>
        <v>0</v>
      </c>
      <c r="F10" s="15">
        <f t="shared" ref="F10:F72" si="1">E10</f>
        <v>0</v>
      </c>
      <c r="G10" s="15"/>
      <c r="H10" s="15"/>
    </row>
    <row r="11" spans="1:8" ht="13.5" customHeight="1" x14ac:dyDescent="0.25">
      <c r="A11" s="18"/>
      <c r="B11" s="77">
        <v>2</v>
      </c>
      <c r="C11" s="23"/>
      <c r="D11" s="13"/>
      <c r="E11" s="14">
        <f t="shared" si="0"/>
        <v>0</v>
      </c>
      <c r="F11" s="15">
        <f t="shared" si="1"/>
        <v>0</v>
      </c>
      <c r="G11" s="15"/>
      <c r="H11" s="15"/>
    </row>
    <row r="12" spans="1:8" ht="13.5" customHeight="1" x14ac:dyDescent="0.25">
      <c r="A12" s="18"/>
      <c r="B12" s="77">
        <v>3</v>
      </c>
      <c r="C12" s="23"/>
      <c r="D12" s="13"/>
      <c r="E12" s="14">
        <f t="shared" si="0"/>
        <v>0</v>
      </c>
      <c r="F12" s="15">
        <f t="shared" si="1"/>
        <v>0</v>
      </c>
      <c r="G12" s="15"/>
      <c r="H12" s="15"/>
    </row>
    <row r="13" spans="1:8" ht="13.5" customHeight="1" x14ac:dyDescent="0.25">
      <c r="A13" s="18"/>
      <c r="B13" s="77">
        <v>4</v>
      </c>
      <c r="C13" s="23"/>
      <c r="D13" s="13"/>
      <c r="E13" s="14">
        <f t="shared" si="0"/>
        <v>0</v>
      </c>
      <c r="F13" s="15">
        <f t="shared" si="1"/>
        <v>0</v>
      </c>
      <c r="G13" s="15"/>
      <c r="H13" s="15"/>
    </row>
    <row r="14" spans="1:8" ht="13.5" customHeight="1" x14ac:dyDescent="0.25">
      <c r="A14" s="18"/>
      <c r="B14" s="77">
        <v>5</v>
      </c>
      <c r="C14" s="23"/>
      <c r="D14" s="13"/>
      <c r="E14" s="14">
        <f t="shared" si="0"/>
        <v>0</v>
      </c>
      <c r="F14" s="15">
        <f t="shared" si="1"/>
        <v>0</v>
      </c>
      <c r="G14" s="15"/>
      <c r="H14" s="15"/>
    </row>
    <row r="15" spans="1:8" ht="13.5" customHeight="1" x14ac:dyDescent="0.25">
      <c r="A15" s="18"/>
      <c r="B15" s="77">
        <v>6</v>
      </c>
      <c r="C15" s="23"/>
      <c r="D15" s="13"/>
      <c r="E15" s="14">
        <f t="shared" si="0"/>
        <v>0</v>
      </c>
      <c r="F15" s="15">
        <f t="shared" si="1"/>
        <v>0</v>
      </c>
      <c r="G15" s="15"/>
      <c r="H15" s="15"/>
    </row>
    <row r="16" spans="1:8" ht="13.5" customHeight="1" x14ac:dyDescent="0.25">
      <c r="A16" s="18"/>
      <c r="B16" s="77">
        <v>7</v>
      </c>
      <c r="C16" s="23"/>
      <c r="D16" s="13">
        <f>SUM(C9:C16)</f>
        <v>0</v>
      </c>
      <c r="E16" s="14">
        <f t="shared" si="0"/>
        <v>0</v>
      </c>
      <c r="F16" s="15">
        <f t="shared" si="1"/>
        <v>0</v>
      </c>
      <c r="G16" s="15">
        <f>IF(D16&gt;(38*(8-(COUNTBLANK(C9:C16)))+0),((C9+C10+C11+C12+C13+C14+C15+C16)-(38*(8-(COUNTBLANK(C9:C16)))+0))*$G$6,0)</f>
        <v>0</v>
      </c>
      <c r="H16" s="15">
        <f>IF(SUM(F9:F16)&gt;G16,SUM(F9:F16),G16)</f>
        <v>0</v>
      </c>
    </row>
    <row r="17" spans="1:8" ht="13.5" customHeight="1" x14ac:dyDescent="0.25">
      <c r="A17" s="18">
        <f>'Grades 1-3'!A11</f>
        <v>45160</v>
      </c>
      <c r="B17" s="85" t="str">
        <f t="shared" ref="B17" si="2">IF($B$9&gt;0,$B$9,0)</f>
        <v>0</v>
      </c>
      <c r="C17" s="23"/>
      <c r="D17" s="13"/>
      <c r="E17" s="14">
        <f t="shared" si="0"/>
        <v>0</v>
      </c>
      <c r="F17" s="15">
        <f t="shared" si="1"/>
        <v>0</v>
      </c>
      <c r="G17" s="15"/>
      <c r="H17" s="15"/>
    </row>
    <row r="18" spans="1:8" ht="13.5" customHeight="1" x14ac:dyDescent="0.25">
      <c r="A18" s="18"/>
      <c r="B18" s="86">
        <f t="shared" ref="B18" si="3">IF($B$10&gt;0,$B$10,0)</f>
        <v>1</v>
      </c>
      <c r="C18" s="23"/>
      <c r="D18" s="13"/>
      <c r="E18" s="14">
        <f t="shared" si="0"/>
        <v>0</v>
      </c>
      <c r="F18" s="15">
        <f t="shared" si="1"/>
        <v>0</v>
      </c>
      <c r="G18" s="15"/>
      <c r="H18" s="15"/>
    </row>
    <row r="19" spans="1:8" ht="13.5" customHeight="1" x14ac:dyDescent="0.25">
      <c r="A19" s="18"/>
      <c r="B19" s="86">
        <f t="shared" ref="B19" si="4">IF($B$11&gt;0,$B$11,0)</f>
        <v>2</v>
      </c>
      <c r="C19" s="23"/>
      <c r="D19" s="13"/>
      <c r="E19" s="14">
        <f t="shared" si="0"/>
        <v>0</v>
      </c>
      <c r="F19" s="15">
        <f t="shared" si="1"/>
        <v>0</v>
      </c>
      <c r="G19" s="15"/>
      <c r="H19" s="15"/>
    </row>
    <row r="20" spans="1:8" ht="13.5" customHeight="1" x14ac:dyDescent="0.25">
      <c r="A20" s="18"/>
      <c r="B20" s="86">
        <f>IF($B$12&gt;0,$B$12,0)</f>
        <v>3</v>
      </c>
      <c r="C20" s="23"/>
      <c r="D20" s="13"/>
      <c r="E20" s="14">
        <f t="shared" si="0"/>
        <v>0</v>
      </c>
      <c r="F20" s="15">
        <f t="shared" si="1"/>
        <v>0</v>
      </c>
      <c r="G20" s="15"/>
      <c r="H20" s="15"/>
    </row>
    <row r="21" spans="1:8" ht="13.5" customHeight="1" x14ac:dyDescent="0.25">
      <c r="A21" s="18"/>
      <c r="B21" s="86">
        <f>IF($B$13&gt;0,$B$13,0)</f>
        <v>4</v>
      </c>
      <c r="C21" s="23"/>
      <c r="D21" s="13"/>
      <c r="E21" s="14">
        <f t="shared" si="0"/>
        <v>0</v>
      </c>
      <c r="F21" s="15">
        <f t="shared" si="1"/>
        <v>0</v>
      </c>
      <c r="G21" s="15"/>
      <c r="H21" s="15"/>
    </row>
    <row r="22" spans="1:8" ht="13.5" customHeight="1" x14ac:dyDescent="0.25">
      <c r="A22" s="18"/>
      <c r="B22" s="86">
        <f t="shared" ref="B22" si="5">IF($B$14&gt;0,$B$14,0)</f>
        <v>5</v>
      </c>
      <c r="C22" s="23"/>
      <c r="D22" s="13"/>
      <c r="E22" s="14">
        <f t="shared" si="0"/>
        <v>0</v>
      </c>
      <c r="F22" s="15">
        <f t="shared" si="1"/>
        <v>0</v>
      </c>
      <c r="G22" s="15"/>
      <c r="H22" s="15"/>
    </row>
    <row r="23" spans="1:8" ht="13.5" customHeight="1" x14ac:dyDescent="0.25">
      <c r="A23" s="18"/>
      <c r="B23" s="86">
        <f>IF($B$15&gt;0,$B$15,0)</f>
        <v>6</v>
      </c>
      <c r="C23" s="23"/>
      <c r="D23" s="13"/>
      <c r="E23" s="14">
        <f t="shared" si="0"/>
        <v>0</v>
      </c>
      <c r="F23" s="15">
        <f t="shared" si="1"/>
        <v>0</v>
      </c>
      <c r="G23" s="15"/>
      <c r="H23" s="15"/>
    </row>
    <row r="24" spans="1:8" ht="13.5" customHeight="1" x14ac:dyDescent="0.25">
      <c r="A24" s="18"/>
      <c r="B24" s="87">
        <f t="shared" ref="B24" si="6">IF($B$16&gt;0,$B$16,0)</f>
        <v>7</v>
      </c>
      <c r="C24" s="23"/>
      <c r="D24" s="13">
        <f t="shared" ref="D24" si="7">SUM(C17:C24)</f>
        <v>0</v>
      </c>
      <c r="E24" s="14">
        <f t="shared" si="0"/>
        <v>0</v>
      </c>
      <c r="F24" s="15">
        <f t="shared" si="1"/>
        <v>0</v>
      </c>
      <c r="G24" s="15">
        <f>IF(D24&gt;(38*(8-(COUNTBLANK(C17:C24)))+0),((C17+C18+C19+C20+C21+C22+C23+C24)-(38*(8-(COUNTBLANK(C17:C24)))+0))*$G$6,0)</f>
        <v>0</v>
      </c>
      <c r="H24" s="15">
        <f t="shared" ref="H24" si="8">IF(SUM(F17:F24)&gt;G24,SUM(F17:F24),G24)</f>
        <v>0</v>
      </c>
    </row>
    <row r="25" spans="1:8" ht="13.5" customHeight="1" x14ac:dyDescent="0.25">
      <c r="A25" s="18">
        <f>A17+1</f>
        <v>45161</v>
      </c>
      <c r="B25" s="85" t="str">
        <f t="shared" ref="B25" si="9">IF($B$9&gt;0,$B$9,0)</f>
        <v>0</v>
      </c>
      <c r="C25" s="23"/>
      <c r="D25" s="13"/>
      <c r="E25" s="14">
        <f t="shared" ref="E25:E40" si="10">IF(C25&gt;$C$6,(C25-$C$6)*$E$6,0)</f>
        <v>0</v>
      </c>
      <c r="F25" s="15">
        <f t="shared" ref="F25:F40" si="11">E25</f>
        <v>0</v>
      </c>
      <c r="G25" s="15"/>
      <c r="H25" s="15"/>
    </row>
    <row r="26" spans="1:8" ht="13.5" customHeight="1" x14ac:dyDescent="0.25">
      <c r="A26" s="18"/>
      <c r="B26" s="86">
        <f t="shared" ref="B26" si="12">IF($B$10&gt;0,$B$10,0)</f>
        <v>1</v>
      </c>
      <c r="C26" s="23"/>
      <c r="D26" s="13"/>
      <c r="E26" s="14">
        <f t="shared" si="10"/>
        <v>0</v>
      </c>
      <c r="F26" s="15">
        <f t="shared" si="11"/>
        <v>0</v>
      </c>
      <c r="G26" s="15"/>
      <c r="H26" s="15"/>
    </row>
    <row r="27" spans="1:8" ht="13.5" customHeight="1" x14ac:dyDescent="0.25">
      <c r="A27" s="18"/>
      <c r="B27" s="86">
        <f t="shared" ref="B27" si="13">IF($B$11&gt;0,$B$11,0)</f>
        <v>2</v>
      </c>
      <c r="C27" s="23"/>
      <c r="D27" s="13"/>
      <c r="E27" s="14">
        <f t="shared" si="10"/>
        <v>0</v>
      </c>
      <c r="F27" s="15">
        <f t="shared" si="11"/>
        <v>0</v>
      </c>
      <c r="G27" s="15"/>
      <c r="H27" s="15"/>
    </row>
    <row r="28" spans="1:8" ht="13.5" customHeight="1" x14ac:dyDescent="0.25">
      <c r="A28" s="18"/>
      <c r="B28" s="86">
        <f>IF($B$12&gt;0,$B$12,0)</f>
        <v>3</v>
      </c>
      <c r="C28" s="23"/>
      <c r="D28" s="13"/>
      <c r="E28" s="14">
        <f t="shared" si="10"/>
        <v>0</v>
      </c>
      <c r="F28" s="15">
        <f t="shared" si="11"/>
        <v>0</v>
      </c>
      <c r="G28" s="15"/>
      <c r="H28" s="15"/>
    </row>
    <row r="29" spans="1:8" ht="13.5" customHeight="1" x14ac:dyDescent="0.25">
      <c r="A29" s="18"/>
      <c r="B29" s="86">
        <f>IF($B$13&gt;0,$B$13,0)</f>
        <v>4</v>
      </c>
      <c r="C29" s="23"/>
      <c r="D29" s="13"/>
      <c r="E29" s="14">
        <f t="shared" si="10"/>
        <v>0</v>
      </c>
      <c r="F29" s="15">
        <f t="shared" si="11"/>
        <v>0</v>
      </c>
      <c r="G29" s="15"/>
      <c r="H29" s="15"/>
    </row>
    <row r="30" spans="1:8" ht="13.5" customHeight="1" x14ac:dyDescent="0.25">
      <c r="A30" s="18"/>
      <c r="B30" s="86">
        <f t="shared" ref="B30" si="14">IF($B$14&gt;0,$B$14,0)</f>
        <v>5</v>
      </c>
      <c r="C30" s="23"/>
      <c r="D30" s="13"/>
      <c r="E30" s="14">
        <f t="shared" si="10"/>
        <v>0</v>
      </c>
      <c r="F30" s="15">
        <f t="shared" si="11"/>
        <v>0</v>
      </c>
      <c r="G30" s="15"/>
      <c r="H30" s="15"/>
    </row>
    <row r="31" spans="1:8" ht="13.5" customHeight="1" x14ac:dyDescent="0.25">
      <c r="A31" s="18"/>
      <c r="B31" s="86">
        <f>IF($B$15&gt;0,$B$15,0)</f>
        <v>6</v>
      </c>
      <c r="C31" s="23"/>
      <c r="D31" s="13"/>
      <c r="E31" s="14">
        <f t="shared" si="10"/>
        <v>0</v>
      </c>
      <c r="F31" s="15">
        <f t="shared" si="11"/>
        <v>0</v>
      </c>
      <c r="G31" s="15"/>
      <c r="H31" s="15"/>
    </row>
    <row r="32" spans="1:8" ht="13.5" customHeight="1" x14ac:dyDescent="0.25">
      <c r="A32" s="18"/>
      <c r="B32" s="87">
        <f t="shared" ref="B32" si="15">IF($B$16&gt;0,$B$16,0)</f>
        <v>7</v>
      </c>
      <c r="C32" s="23"/>
      <c r="D32" s="13">
        <f t="shared" ref="D32" si="16">SUM(C25:C32)</f>
        <v>0</v>
      </c>
      <c r="E32" s="14">
        <f t="shared" si="10"/>
        <v>0</v>
      </c>
      <c r="F32" s="15">
        <f t="shared" si="11"/>
        <v>0</v>
      </c>
      <c r="G32" s="15">
        <f>IF(D32&gt;(38*(8-(COUNTBLANK(C25:C32)))+0),((C25+C26+C27+C28+C29+C30+C31+C32)-(38*(8-(COUNTBLANK(C25:C32)))+0))*$G$6,0)</f>
        <v>0</v>
      </c>
      <c r="H32" s="15">
        <f t="shared" ref="H32" si="17">IF(SUM(F25:F32)&gt;G32,SUM(F25:F32),G32)</f>
        <v>0</v>
      </c>
    </row>
    <row r="33" spans="1:8" ht="13.5" customHeight="1" x14ac:dyDescent="0.25">
      <c r="A33" s="18">
        <f>'Grades 1-3'!A13</f>
        <v>45162</v>
      </c>
      <c r="B33" s="85" t="str">
        <f t="shared" ref="B33:B40" si="18">IF($B$9&gt;0,$B$9,0)</f>
        <v>0</v>
      </c>
      <c r="C33" s="23"/>
      <c r="D33" s="13"/>
      <c r="E33" s="14">
        <f t="shared" si="10"/>
        <v>0</v>
      </c>
      <c r="F33" s="15">
        <f t="shared" si="11"/>
        <v>0</v>
      </c>
      <c r="G33" s="15"/>
      <c r="H33" s="15"/>
    </row>
    <row r="34" spans="1:8" ht="13.5" customHeight="1" x14ac:dyDescent="0.25">
      <c r="A34" s="18"/>
      <c r="B34" s="86">
        <f t="shared" ref="B34:B40" si="19">IF($B$10&gt;0,$B$10,0)</f>
        <v>1</v>
      </c>
      <c r="C34" s="23"/>
      <c r="D34" s="13"/>
      <c r="E34" s="14">
        <f t="shared" si="10"/>
        <v>0</v>
      </c>
      <c r="F34" s="15">
        <f t="shared" si="11"/>
        <v>0</v>
      </c>
      <c r="G34" s="15"/>
      <c r="H34" s="15"/>
    </row>
    <row r="35" spans="1:8" ht="13.5" customHeight="1" x14ac:dyDescent="0.25">
      <c r="A35" s="18"/>
      <c r="B35" s="86">
        <f t="shared" ref="B35" si="20">IF($B$11&gt;0,$B$11,0)</f>
        <v>2</v>
      </c>
      <c r="C35" s="23"/>
      <c r="D35" s="13"/>
      <c r="E35" s="14">
        <f t="shared" si="10"/>
        <v>0</v>
      </c>
      <c r="F35" s="15">
        <f t="shared" si="11"/>
        <v>0</v>
      </c>
      <c r="G35" s="15"/>
      <c r="H35" s="15"/>
    </row>
    <row r="36" spans="1:8" ht="13.5" customHeight="1" x14ac:dyDescent="0.25">
      <c r="A36" s="18"/>
      <c r="B36" s="86">
        <f>IF($B$12&gt;0,$B$12,0)</f>
        <v>3</v>
      </c>
      <c r="C36" s="23"/>
      <c r="D36" s="13"/>
      <c r="E36" s="14">
        <f t="shared" si="10"/>
        <v>0</v>
      </c>
      <c r="F36" s="15">
        <f t="shared" si="11"/>
        <v>0</v>
      </c>
      <c r="G36" s="15"/>
      <c r="H36" s="15"/>
    </row>
    <row r="37" spans="1:8" ht="13.5" customHeight="1" x14ac:dyDescent="0.25">
      <c r="A37" s="18"/>
      <c r="B37" s="86">
        <f>IF($B$13&gt;0,$B$13,0)</f>
        <v>4</v>
      </c>
      <c r="C37" s="23"/>
      <c r="D37" s="13"/>
      <c r="E37" s="14">
        <f t="shared" si="10"/>
        <v>0</v>
      </c>
      <c r="F37" s="15">
        <f t="shared" si="11"/>
        <v>0</v>
      </c>
      <c r="G37" s="15"/>
      <c r="H37" s="15"/>
    </row>
    <row r="38" spans="1:8" ht="13.5" customHeight="1" x14ac:dyDescent="0.25">
      <c r="A38" s="18"/>
      <c r="B38" s="86">
        <f t="shared" ref="B38" si="21">IF($B$14&gt;0,$B$14,0)</f>
        <v>5</v>
      </c>
      <c r="C38" s="23"/>
      <c r="D38" s="13"/>
      <c r="E38" s="14">
        <f t="shared" si="10"/>
        <v>0</v>
      </c>
      <c r="F38" s="15">
        <f t="shared" si="11"/>
        <v>0</v>
      </c>
      <c r="G38" s="15"/>
      <c r="H38" s="15"/>
    </row>
    <row r="39" spans="1:8" ht="13.5" customHeight="1" x14ac:dyDescent="0.25">
      <c r="A39" s="18"/>
      <c r="B39" s="86">
        <f>IF($B$15&gt;0,$B$15,0)</f>
        <v>6</v>
      </c>
      <c r="C39" s="23"/>
      <c r="D39" s="13"/>
      <c r="E39" s="14">
        <f t="shared" si="10"/>
        <v>0</v>
      </c>
      <c r="F39" s="15">
        <f t="shared" si="11"/>
        <v>0</v>
      </c>
      <c r="G39" s="15"/>
      <c r="H39" s="15"/>
    </row>
    <row r="40" spans="1:8" ht="13.5" customHeight="1" x14ac:dyDescent="0.25">
      <c r="A40" s="18"/>
      <c r="B40" s="87">
        <f t="shared" ref="B40" si="22">IF($B$16&gt;0,$B$16,0)</f>
        <v>7</v>
      </c>
      <c r="C40" s="23"/>
      <c r="D40" s="13">
        <f t="shared" ref="D40" si="23">SUM(C33:C40)</f>
        <v>0</v>
      </c>
      <c r="E40" s="14">
        <f t="shared" si="10"/>
        <v>0</v>
      </c>
      <c r="F40" s="15">
        <f t="shared" si="11"/>
        <v>0</v>
      </c>
      <c r="G40" s="15">
        <f>IF(D40&gt;(38*(8-(COUNTBLANK(C33:C40)))+0),((C33+C34+C35+C36+C37+C38+C39+C40)-(38*(8-(COUNTBLANK(C33:C40)))+0))*$G$6,0)</f>
        <v>0</v>
      </c>
      <c r="H40" s="15">
        <f t="shared" ref="H40" si="24">IF(SUM(F33:F40)&gt;G40,SUM(F33:F40),G40)</f>
        <v>0</v>
      </c>
    </row>
    <row r="41" spans="1:8" ht="13.5" customHeight="1" x14ac:dyDescent="0.25">
      <c r="A41" s="18">
        <f>'Grades 1-3'!A14</f>
        <v>45163</v>
      </c>
      <c r="B41" s="85" t="str">
        <f t="shared" ref="B41:B73" si="25">IF($B$9&gt;0,$B$9,0)</f>
        <v>0</v>
      </c>
      <c r="C41" s="23"/>
      <c r="D41" s="13"/>
      <c r="E41" s="14">
        <f t="shared" si="0"/>
        <v>0</v>
      </c>
      <c r="F41" s="15">
        <f t="shared" si="1"/>
        <v>0</v>
      </c>
      <c r="G41" s="15"/>
      <c r="H41" s="15"/>
    </row>
    <row r="42" spans="1:8" ht="13.5" customHeight="1" x14ac:dyDescent="0.25">
      <c r="A42" s="18"/>
      <c r="B42" s="86">
        <f t="shared" ref="B42:B74" si="26">IF($B$10&gt;0,$B$10,0)</f>
        <v>1</v>
      </c>
      <c r="C42" s="23"/>
      <c r="D42" s="13"/>
      <c r="E42" s="14">
        <f t="shared" si="0"/>
        <v>0</v>
      </c>
      <c r="F42" s="15">
        <f t="shared" si="1"/>
        <v>0</v>
      </c>
      <c r="G42" s="15"/>
      <c r="H42" s="15"/>
    </row>
    <row r="43" spans="1:8" ht="13.5" customHeight="1" x14ac:dyDescent="0.25">
      <c r="A43" s="18"/>
      <c r="B43" s="86">
        <f t="shared" ref="B43" si="27">IF($B$11&gt;0,$B$11,0)</f>
        <v>2</v>
      </c>
      <c r="C43" s="23"/>
      <c r="D43" s="13"/>
      <c r="E43" s="14">
        <f t="shared" si="0"/>
        <v>0</v>
      </c>
      <c r="F43" s="15">
        <f t="shared" si="1"/>
        <v>0</v>
      </c>
      <c r="G43" s="15"/>
      <c r="H43" s="15"/>
    </row>
    <row r="44" spans="1:8" ht="13.5" customHeight="1" x14ac:dyDescent="0.25">
      <c r="A44" s="18"/>
      <c r="B44" s="86">
        <f>IF($B$12&gt;0,$B$12,0)</f>
        <v>3</v>
      </c>
      <c r="C44" s="23"/>
      <c r="D44" s="13"/>
      <c r="E44" s="14">
        <f t="shared" si="0"/>
        <v>0</v>
      </c>
      <c r="F44" s="15">
        <f t="shared" si="1"/>
        <v>0</v>
      </c>
      <c r="G44" s="15"/>
      <c r="H44" s="15"/>
    </row>
    <row r="45" spans="1:8" ht="13.5" customHeight="1" x14ac:dyDescent="0.25">
      <c r="A45" s="18"/>
      <c r="B45" s="86">
        <f>IF($B$13&gt;0,$B$13,0)</f>
        <v>4</v>
      </c>
      <c r="C45" s="23"/>
      <c r="D45" s="13"/>
      <c r="E45" s="14">
        <f t="shared" si="0"/>
        <v>0</v>
      </c>
      <c r="F45" s="15">
        <f t="shared" si="1"/>
        <v>0</v>
      </c>
      <c r="G45" s="15"/>
      <c r="H45" s="15"/>
    </row>
    <row r="46" spans="1:8" ht="13.5" customHeight="1" x14ac:dyDescent="0.25">
      <c r="A46" s="18"/>
      <c r="B46" s="86">
        <f t="shared" ref="B46" si="28">IF($B$14&gt;0,$B$14,0)</f>
        <v>5</v>
      </c>
      <c r="C46" s="23"/>
      <c r="D46" s="13"/>
      <c r="E46" s="14">
        <f t="shared" si="0"/>
        <v>0</v>
      </c>
      <c r="F46" s="15">
        <f t="shared" si="1"/>
        <v>0</v>
      </c>
      <c r="G46" s="15"/>
      <c r="H46" s="15"/>
    </row>
    <row r="47" spans="1:8" ht="13.5" customHeight="1" x14ac:dyDescent="0.25">
      <c r="A47" s="18"/>
      <c r="B47" s="86">
        <f>IF($B$15&gt;0,$B$15,0)</f>
        <v>6</v>
      </c>
      <c r="C47" s="23"/>
      <c r="D47" s="13"/>
      <c r="E47" s="14">
        <f t="shared" si="0"/>
        <v>0</v>
      </c>
      <c r="F47" s="15">
        <f t="shared" si="1"/>
        <v>0</v>
      </c>
      <c r="G47" s="15"/>
      <c r="H47" s="15"/>
    </row>
    <row r="48" spans="1:8" ht="13.5" customHeight="1" x14ac:dyDescent="0.25">
      <c r="A48" s="18"/>
      <c r="B48" s="87">
        <f t="shared" ref="B48" si="29">IF($B$16&gt;0,$B$16,0)</f>
        <v>7</v>
      </c>
      <c r="C48" s="23"/>
      <c r="D48" s="13">
        <f t="shared" ref="D48" si="30">SUM(C41:C48)</f>
        <v>0</v>
      </c>
      <c r="E48" s="14">
        <f t="shared" si="0"/>
        <v>0</v>
      </c>
      <c r="F48" s="15">
        <f t="shared" si="1"/>
        <v>0</v>
      </c>
      <c r="G48" s="15">
        <f>IF(D48&gt;(38*(8-(COUNTBLANK(C41:C48)))+0),((C41+C42+C43+C44+C45+C46+C47+C48)-(38*(8-(COUNTBLANK(C41:C48)))+0))*$G$6,0)</f>
        <v>0</v>
      </c>
      <c r="H48" s="15">
        <f t="shared" ref="H48" si="31">IF(SUM(F41:F48)&gt;G48,SUM(F41:F48),G48)</f>
        <v>0</v>
      </c>
    </row>
    <row r="49" spans="1:8" ht="13.5" customHeight="1" x14ac:dyDescent="0.25">
      <c r="A49" s="18">
        <f>'Grades 1-3'!A15</f>
        <v>45166</v>
      </c>
      <c r="B49" s="85" t="str">
        <f t="shared" si="25"/>
        <v>0</v>
      </c>
      <c r="C49" s="23"/>
      <c r="D49" s="13"/>
      <c r="E49" s="14">
        <f t="shared" si="0"/>
        <v>0</v>
      </c>
      <c r="F49" s="15">
        <f t="shared" si="1"/>
        <v>0</v>
      </c>
      <c r="G49" s="15"/>
      <c r="H49" s="15"/>
    </row>
    <row r="50" spans="1:8" ht="13.5" customHeight="1" x14ac:dyDescent="0.25">
      <c r="A50" s="18"/>
      <c r="B50" s="86">
        <f t="shared" si="26"/>
        <v>1</v>
      </c>
      <c r="C50" s="23"/>
      <c r="D50" s="13"/>
      <c r="E50" s="14">
        <f t="shared" si="0"/>
        <v>0</v>
      </c>
      <c r="F50" s="15">
        <f t="shared" si="1"/>
        <v>0</v>
      </c>
      <c r="G50" s="15"/>
      <c r="H50" s="15"/>
    </row>
    <row r="51" spans="1:8" ht="13.5" customHeight="1" x14ac:dyDescent="0.25">
      <c r="A51" s="18"/>
      <c r="B51" s="86">
        <f t="shared" ref="B51:B75" si="32">IF($B$11&gt;0,$B$11,0)</f>
        <v>2</v>
      </c>
      <c r="C51" s="23"/>
      <c r="D51" s="13"/>
      <c r="E51" s="14">
        <f t="shared" si="0"/>
        <v>0</v>
      </c>
      <c r="F51" s="15">
        <f t="shared" si="1"/>
        <v>0</v>
      </c>
      <c r="G51" s="15"/>
      <c r="H51" s="15"/>
    </row>
    <row r="52" spans="1:8" ht="13.5" customHeight="1" x14ac:dyDescent="0.25">
      <c r="A52" s="18"/>
      <c r="B52" s="86">
        <f>IF($B$12&gt;0,$B$12,0)</f>
        <v>3</v>
      </c>
      <c r="C52" s="23"/>
      <c r="D52" s="13"/>
      <c r="E52" s="14">
        <f t="shared" si="0"/>
        <v>0</v>
      </c>
      <c r="F52" s="15">
        <f t="shared" si="1"/>
        <v>0</v>
      </c>
      <c r="G52" s="15"/>
      <c r="H52" s="15"/>
    </row>
    <row r="53" spans="1:8" ht="13.5" customHeight="1" x14ac:dyDescent="0.25">
      <c r="A53" s="18"/>
      <c r="B53" s="86">
        <f>IF($B$13&gt;0,$B$13,0)</f>
        <v>4</v>
      </c>
      <c r="C53" s="23"/>
      <c r="D53" s="13"/>
      <c r="E53" s="14">
        <f t="shared" si="0"/>
        <v>0</v>
      </c>
      <c r="F53" s="15">
        <f t="shared" si="1"/>
        <v>0</v>
      </c>
      <c r="G53" s="15"/>
      <c r="H53" s="15"/>
    </row>
    <row r="54" spans="1:8" ht="13.5" customHeight="1" x14ac:dyDescent="0.25">
      <c r="A54" s="18"/>
      <c r="B54" s="86">
        <f t="shared" ref="B54:B78" si="33">IF($B$14&gt;0,$B$14,0)</f>
        <v>5</v>
      </c>
      <c r="C54" s="23"/>
      <c r="D54" s="13"/>
      <c r="E54" s="14">
        <f t="shared" si="0"/>
        <v>0</v>
      </c>
      <c r="F54" s="15">
        <f t="shared" si="1"/>
        <v>0</v>
      </c>
      <c r="G54" s="15"/>
      <c r="H54" s="15"/>
    </row>
    <row r="55" spans="1:8" ht="13.5" customHeight="1" x14ac:dyDescent="0.25">
      <c r="A55" s="18"/>
      <c r="B55" s="86">
        <f>IF($B$15&gt;0,$B$15,0)</f>
        <v>6</v>
      </c>
      <c r="C55" s="23"/>
      <c r="D55" s="13"/>
      <c r="E55" s="14">
        <f t="shared" si="0"/>
        <v>0</v>
      </c>
      <c r="F55" s="15">
        <f t="shared" si="1"/>
        <v>0</v>
      </c>
      <c r="G55" s="15"/>
      <c r="H55" s="15"/>
    </row>
    <row r="56" spans="1:8" ht="13.5" customHeight="1" x14ac:dyDescent="0.25">
      <c r="A56" s="18"/>
      <c r="B56" s="87">
        <f t="shared" ref="B56:B80" si="34">IF($B$16&gt;0,$B$16,0)</f>
        <v>7</v>
      </c>
      <c r="C56" s="23"/>
      <c r="D56" s="13">
        <f t="shared" ref="D56" si="35">SUM(C49:C56)</f>
        <v>0</v>
      </c>
      <c r="E56" s="14">
        <f t="shared" si="0"/>
        <v>0</v>
      </c>
      <c r="F56" s="15">
        <f t="shared" si="1"/>
        <v>0</v>
      </c>
      <c r="G56" s="15">
        <f>IF(D56&gt;(38*(8-(COUNTBLANK(C49:C56)))+0),((C49+C50+C51+C52+C53+C54+C55+C56)-(38*(8-(COUNTBLANK(C49:C56)))+0))*$G$6,0)</f>
        <v>0</v>
      </c>
      <c r="H56" s="15">
        <f t="shared" ref="H56" si="36">IF(SUM(F49:F56)&gt;G56,SUM(F49:F56),G56)</f>
        <v>0</v>
      </c>
    </row>
    <row r="57" spans="1:8" ht="13.5" customHeight="1" x14ac:dyDescent="0.25">
      <c r="A57" s="18">
        <f>'Grades 1-3'!A16</f>
        <v>45167</v>
      </c>
      <c r="B57" s="85" t="str">
        <f t="shared" si="25"/>
        <v>0</v>
      </c>
      <c r="C57" s="23"/>
      <c r="D57" s="13"/>
      <c r="E57" s="14">
        <f t="shared" si="0"/>
        <v>0</v>
      </c>
      <c r="F57" s="15">
        <f t="shared" si="1"/>
        <v>0</v>
      </c>
      <c r="G57" s="15"/>
      <c r="H57" s="15"/>
    </row>
    <row r="58" spans="1:8" ht="13.5" customHeight="1" x14ac:dyDescent="0.25">
      <c r="A58" s="18"/>
      <c r="B58" s="86">
        <f t="shared" si="26"/>
        <v>1</v>
      </c>
      <c r="C58" s="23"/>
      <c r="D58" s="13"/>
      <c r="E58" s="14">
        <f t="shared" si="0"/>
        <v>0</v>
      </c>
      <c r="F58" s="15">
        <f t="shared" si="1"/>
        <v>0</v>
      </c>
      <c r="G58" s="15"/>
      <c r="H58" s="15"/>
    </row>
    <row r="59" spans="1:8" ht="13.5" customHeight="1" x14ac:dyDescent="0.25">
      <c r="A59" s="18"/>
      <c r="B59" s="86">
        <f t="shared" si="32"/>
        <v>2</v>
      </c>
      <c r="C59" s="23"/>
      <c r="D59" s="13"/>
      <c r="E59" s="14">
        <f t="shared" si="0"/>
        <v>0</v>
      </c>
      <c r="F59" s="15">
        <f t="shared" si="1"/>
        <v>0</v>
      </c>
      <c r="G59" s="15"/>
      <c r="H59" s="15"/>
    </row>
    <row r="60" spans="1:8" ht="13.5" customHeight="1" x14ac:dyDescent="0.25">
      <c r="A60" s="18"/>
      <c r="B60" s="86">
        <f>IF($B$12&gt;0,$B$12,0)</f>
        <v>3</v>
      </c>
      <c r="C60" s="23"/>
      <c r="D60" s="13"/>
      <c r="E60" s="14">
        <f t="shared" si="0"/>
        <v>0</v>
      </c>
      <c r="F60" s="15">
        <f t="shared" si="1"/>
        <v>0</v>
      </c>
      <c r="G60" s="15"/>
      <c r="H60" s="15"/>
    </row>
    <row r="61" spans="1:8" ht="13.5" customHeight="1" x14ac:dyDescent="0.25">
      <c r="A61" s="18"/>
      <c r="B61" s="86">
        <f>IF($B$13&gt;0,$B$13,0)</f>
        <v>4</v>
      </c>
      <c r="C61" s="23"/>
      <c r="D61" s="13"/>
      <c r="E61" s="14">
        <f t="shared" si="0"/>
        <v>0</v>
      </c>
      <c r="F61" s="15">
        <f t="shared" si="1"/>
        <v>0</v>
      </c>
      <c r="G61" s="15"/>
      <c r="H61" s="15"/>
    </row>
    <row r="62" spans="1:8" ht="13.5" customHeight="1" x14ac:dyDescent="0.25">
      <c r="A62" s="18"/>
      <c r="B62" s="86">
        <f t="shared" si="33"/>
        <v>5</v>
      </c>
      <c r="C62" s="23"/>
      <c r="D62" s="13"/>
      <c r="E62" s="14">
        <f t="shared" si="0"/>
        <v>0</v>
      </c>
      <c r="F62" s="15">
        <f t="shared" si="1"/>
        <v>0</v>
      </c>
      <c r="G62" s="15"/>
      <c r="H62" s="15"/>
    </row>
    <row r="63" spans="1:8" ht="13.5" customHeight="1" x14ac:dyDescent="0.25">
      <c r="A63" s="18"/>
      <c r="B63" s="86">
        <f>IF($B$15&gt;0,$B$15,0)</f>
        <v>6</v>
      </c>
      <c r="C63" s="23"/>
      <c r="D63" s="13"/>
      <c r="E63" s="14">
        <f t="shared" si="0"/>
        <v>0</v>
      </c>
      <c r="F63" s="15">
        <f t="shared" si="1"/>
        <v>0</v>
      </c>
      <c r="G63" s="15"/>
      <c r="H63" s="15"/>
    </row>
    <row r="64" spans="1:8" ht="13.5" customHeight="1" x14ac:dyDescent="0.25">
      <c r="A64" s="18"/>
      <c r="B64" s="87">
        <f t="shared" si="34"/>
        <v>7</v>
      </c>
      <c r="C64" s="23"/>
      <c r="D64" s="13">
        <f t="shared" ref="D64" si="37">SUM(C57:C64)</f>
        <v>0</v>
      </c>
      <c r="E64" s="14">
        <f t="shared" si="0"/>
        <v>0</v>
      </c>
      <c r="F64" s="15">
        <f t="shared" si="1"/>
        <v>0</v>
      </c>
      <c r="G64" s="15">
        <f>IF(D64&gt;(38*(8-(COUNTBLANK(C57:C64)))+0),((C57+C58+C59+C60+C61+C62+C63+C64)-(38*(8-(COUNTBLANK(C57:C64)))+0))*$G$6,0)</f>
        <v>0</v>
      </c>
      <c r="H64" s="15">
        <f t="shared" ref="H64" si="38">IF(SUM(F57:F64)&gt;G64,SUM(F57:F64),G64)</f>
        <v>0</v>
      </c>
    </row>
    <row r="65" spans="1:8" ht="13.5" customHeight="1" x14ac:dyDescent="0.25">
      <c r="A65" s="18">
        <f>'Grades 1-3'!A17</f>
        <v>45168</v>
      </c>
      <c r="B65" s="85" t="str">
        <f t="shared" si="25"/>
        <v>0</v>
      </c>
      <c r="C65" s="23"/>
      <c r="D65" s="13"/>
      <c r="E65" s="14">
        <f t="shared" si="0"/>
        <v>0</v>
      </c>
      <c r="F65" s="15">
        <f t="shared" si="1"/>
        <v>0</v>
      </c>
      <c r="G65" s="15"/>
      <c r="H65" s="15"/>
    </row>
    <row r="66" spans="1:8" ht="13.5" customHeight="1" x14ac:dyDescent="0.25">
      <c r="A66" s="18"/>
      <c r="B66" s="86">
        <f t="shared" si="26"/>
        <v>1</v>
      </c>
      <c r="C66" s="23"/>
      <c r="D66" s="13"/>
      <c r="E66" s="14">
        <f t="shared" si="0"/>
        <v>0</v>
      </c>
      <c r="F66" s="15">
        <f t="shared" si="1"/>
        <v>0</v>
      </c>
      <c r="G66" s="15"/>
      <c r="H66" s="15"/>
    </row>
    <row r="67" spans="1:8" ht="13.5" customHeight="1" x14ac:dyDescent="0.25">
      <c r="A67" s="18"/>
      <c r="B67" s="86">
        <f t="shared" si="32"/>
        <v>2</v>
      </c>
      <c r="C67" s="23"/>
      <c r="D67" s="13"/>
      <c r="E67" s="14">
        <f t="shared" si="0"/>
        <v>0</v>
      </c>
      <c r="F67" s="15">
        <f t="shared" si="1"/>
        <v>0</v>
      </c>
      <c r="G67" s="15"/>
      <c r="H67" s="15"/>
    </row>
    <row r="68" spans="1:8" ht="13.5" customHeight="1" x14ac:dyDescent="0.25">
      <c r="A68" s="18"/>
      <c r="B68" s="86">
        <f>IF($B$12&gt;0,$B$12,0)</f>
        <v>3</v>
      </c>
      <c r="C68" s="23"/>
      <c r="D68" s="13"/>
      <c r="E68" s="14">
        <f t="shared" si="0"/>
        <v>0</v>
      </c>
      <c r="F68" s="15">
        <f t="shared" si="1"/>
        <v>0</v>
      </c>
      <c r="G68" s="15"/>
      <c r="H68" s="15"/>
    </row>
    <row r="69" spans="1:8" ht="13.5" customHeight="1" x14ac:dyDescent="0.25">
      <c r="A69" s="18"/>
      <c r="B69" s="86">
        <f>IF($B$13&gt;0,$B$13,0)</f>
        <v>4</v>
      </c>
      <c r="C69" s="23"/>
      <c r="D69" s="13"/>
      <c r="E69" s="14">
        <f t="shared" si="0"/>
        <v>0</v>
      </c>
      <c r="F69" s="15">
        <f t="shared" si="1"/>
        <v>0</v>
      </c>
      <c r="G69" s="15"/>
      <c r="H69" s="15"/>
    </row>
    <row r="70" spans="1:8" ht="13.5" customHeight="1" x14ac:dyDescent="0.25">
      <c r="A70" s="18"/>
      <c r="B70" s="86">
        <f t="shared" si="33"/>
        <v>5</v>
      </c>
      <c r="C70" s="23"/>
      <c r="D70" s="13"/>
      <c r="E70" s="14">
        <f t="shared" si="0"/>
        <v>0</v>
      </c>
      <c r="F70" s="15">
        <f t="shared" si="1"/>
        <v>0</v>
      </c>
      <c r="G70" s="15"/>
      <c r="H70" s="15"/>
    </row>
    <row r="71" spans="1:8" ht="13.5" customHeight="1" x14ac:dyDescent="0.25">
      <c r="A71" s="18"/>
      <c r="B71" s="86">
        <f>IF($B$15&gt;0,$B$15,0)</f>
        <v>6</v>
      </c>
      <c r="C71" s="23"/>
      <c r="D71" s="13"/>
      <c r="E71" s="14">
        <f t="shared" si="0"/>
        <v>0</v>
      </c>
      <c r="F71" s="15">
        <f t="shared" si="1"/>
        <v>0</v>
      </c>
      <c r="G71" s="15"/>
      <c r="H71" s="15"/>
    </row>
    <row r="72" spans="1:8" ht="13.5" customHeight="1" x14ac:dyDescent="0.25">
      <c r="A72" s="18"/>
      <c r="B72" s="87">
        <f t="shared" si="34"/>
        <v>7</v>
      </c>
      <c r="C72" s="23"/>
      <c r="D72" s="13">
        <f t="shared" ref="D72" si="39">SUM(C65:C72)</f>
        <v>0</v>
      </c>
      <c r="E72" s="14">
        <f t="shared" si="0"/>
        <v>0</v>
      </c>
      <c r="F72" s="15">
        <f t="shared" si="1"/>
        <v>0</v>
      </c>
      <c r="G72" s="15">
        <f>IF(D72&gt;(38*(8-(COUNTBLANK(C65:C72)))+0),((C65+C66+C67+C68+C69+C70+C71+C72)-(38*(8-(COUNTBLANK(C65:C72)))+0))*$G$6,0)</f>
        <v>0</v>
      </c>
      <c r="H72" s="15">
        <f t="shared" ref="H72" si="40">IF(SUM(F65:F72)&gt;G72,SUM(F65:F72),G72)</f>
        <v>0</v>
      </c>
    </row>
    <row r="73" spans="1:8" ht="13.5" customHeight="1" x14ac:dyDescent="0.25">
      <c r="A73" s="18">
        <f>'Grades 1-3'!A18</f>
        <v>45169</v>
      </c>
      <c r="B73" s="85" t="str">
        <f t="shared" si="25"/>
        <v>0</v>
      </c>
      <c r="C73" s="23"/>
      <c r="D73" s="13"/>
      <c r="E73" s="14">
        <f t="shared" ref="E73:E80" si="41">IF(C73&gt;$C$6,(C73-$C$6)*$E$6,0)</f>
        <v>0</v>
      </c>
      <c r="F73" s="15">
        <f t="shared" ref="F73:F80" si="42">E73</f>
        <v>0</v>
      </c>
      <c r="G73" s="15"/>
      <c r="H73" s="15"/>
    </row>
    <row r="74" spans="1:8" ht="13.5" customHeight="1" x14ac:dyDescent="0.25">
      <c r="A74" s="18"/>
      <c r="B74" s="86">
        <f t="shared" si="26"/>
        <v>1</v>
      </c>
      <c r="C74" s="23"/>
      <c r="D74" s="13"/>
      <c r="E74" s="14">
        <f t="shared" si="41"/>
        <v>0</v>
      </c>
      <c r="F74" s="15">
        <f t="shared" si="42"/>
        <v>0</v>
      </c>
      <c r="G74" s="15"/>
      <c r="H74" s="15"/>
    </row>
    <row r="75" spans="1:8" ht="13.5" customHeight="1" x14ac:dyDescent="0.25">
      <c r="A75" s="18"/>
      <c r="B75" s="86">
        <f t="shared" si="32"/>
        <v>2</v>
      </c>
      <c r="C75" s="23"/>
      <c r="D75" s="13"/>
      <c r="E75" s="14">
        <f t="shared" si="41"/>
        <v>0</v>
      </c>
      <c r="F75" s="15">
        <f t="shared" si="42"/>
        <v>0</v>
      </c>
      <c r="G75" s="15"/>
      <c r="H75" s="15"/>
    </row>
    <row r="76" spans="1:8" ht="13.5" customHeight="1" x14ac:dyDescent="0.25">
      <c r="A76" s="18"/>
      <c r="B76" s="86">
        <f>IF($B$12&gt;0,$B$12,0)</f>
        <v>3</v>
      </c>
      <c r="C76" s="23"/>
      <c r="D76" s="13"/>
      <c r="E76" s="14">
        <f t="shared" si="41"/>
        <v>0</v>
      </c>
      <c r="F76" s="15">
        <f t="shared" si="42"/>
        <v>0</v>
      </c>
      <c r="G76" s="15"/>
      <c r="H76" s="15"/>
    </row>
    <row r="77" spans="1:8" ht="13.5" customHeight="1" x14ac:dyDescent="0.25">
      <c r="A77" s="18"/>
      <c r="B77" s="86">
        <f>IF($B$13&gt;0,$B$13,0)</f>
        <v>4</v>
      </c>
      <c r="C77" s="23"/>
      <c r="D77" s="13"/>
      <c r="E77" s="14">
        <f t="shared" si="41"/>
        <v>0</v>
      </c>
      <c r="F77" s="15">
        <f t="shared" si="42"/>
        <v>0</v>
      </c>
      <c r="G77" s="15"/>
      <c r="H77" s="15"/>
    </row>
    <row r="78" spans="1:8" ht="13.5" customHeight="1" x14ac:dyDescent="0.25">
      <c r="A78" s="18"/>
      <c r="B78" s="86">
        <f t="shared" si="33"/>
        <v>5</v>
      </c>
      <c r="C78" s="23"/>
      <c r="D78" s="13"/>
      <c r="E78" s="14">
        <f t="shared" si="41"/>
        <v>0</v>
      </c>
      <c r="F78" s="15">
        <f t="shared" si="42"/>
        <v>0</v>
      </c>
      <c r="G78" s="15"/>
      <c r="H78" s="15"/>
    </row>
    <row r="79" spans="1:8" ht="13.5" customHeight="1" x14ac:dyDescent="0.25">
      <c r="A79" s="18"/>
      <c r="B79" s="86">
        <f>IF($B$15&gt;0,$B$15,0)</f>
        <v>6</v>
      </c>
      <c r="C79" s="23"/>
      <c r="D79" s="13"/>
      <c r="E79" s="14">
        <f t="shared" si="41"/>
        <v>0</v>
      </c>
      <c r="F79" s="15">
        <f t="shared" si="42"/>
        <v>0</v>
      </c>
      <c r="G79" s="15"/>
      <c r="H79" s="15"/>
    </row>
    <row r="80" spans="1:8" ht="13.5" customHeight="1" x14ac:dyDescent="0.25">
      <c r="A80" s="18"/>
      <c r="B80" s="86">
        <f t="shared" si="34"/>
        <v>7</v>
      </c>
      <c r="C80" s="96"/>
      <c r="D80" s="13">
        <f t="shared" ref="D80" si="43">SUM(C73:C80)</f>
        <v>0</v>
      </c>
      <c r="E80" s="14">
        <f t="shared" si="41"/>
        <v>0</v>
      </c>
      <c r="F80" s="15">
        <f t="shared" si="42"/>
        <v>0</v>
      </c>
      <c r="G80" s="15">
        <f>IF(D80&gt;(38*(8-(COUNTBLANK(C73:C80)))+0),((C73+C74+C75+C76+C77+C78+C79+C80)-(38*(8-(COUNTBLANK(C73:C80)))+0))*$G$6,0)</f>
        <v>0</v>
      </c>
      <c r="H80" s="15">
        <f t="shared" ref="H80" si="44">IF(SUM(F73:F80)&gt;G80,SUM(F73:F80),G80)</f>
        <v>0</v>
      </c>
    </row>
    <row r="81" spans="1:8" ht="19.5" thickBot="1" x14ac:dyDescent="0.35">
      <c r="A81" s="106" t="s">
        <v>2</v>
      </c>
      <c r="B81" s="109"/>
      <c r="C81" s="102"/>
      <c r="D81" s="103"/>
      <c r="E81" s="100"/>
      <c r="F81" s="104"/>
      <c r="G81" s="104"/>
      <c r="H81" s="105">
        <f>SUM(H9:H80)</f>
        <v>0</v>
      </c>
    </row>
    <row r="82" spans="1:8" ht="8.1" customHeight="1" thickTop="1" x14ac:dyDescent="0.25">
      <c r="A82" s="16"/>
      <c r="B82" s="1"/>
      <c r="C82" s="1"/>
      <c r="D82" s="1"/>
      <c r="E82" s="1"/>
      <c r="F82" s="1"/>
      <c r="G82" s="1"/>
      <c r="H82" s="1"/>
    </row>
    <row r="83" spans="1:8" x14ac:dyDescent="0.25">
      <c r="A83" s="57" t="s">
        <v>19</v>
      </c>
      <c r="B83" s="1"/>
      <c r="C83" s="1"/>
      <c r="D83" s="1"/>
      <c r="E83" s="1"/>
      <c r="F83" s="1"/>
      <c r="G83" s="1"/>
      <c r="H83" s="1"/>
    </row>
    <row r="84" spans="1:8" ht="8.1" customHeight="1" x14ac:dyDescent="0.25">
      <c r="A84" s="16"/>
      <c r="B84" s="1"/>
      <c r="C84" s="1"/>
      <c r="D84" s="1"/>
      <c r="E84" s="1"/>
      <c r="F84" s="1"/>
      <c r="G84" s="1"/>
      <c r="H84" s="1"/>
    </row>
    <row r="85" spans="1:8" x14ac:dyDescent="0.25">
      <c r="A85" s="58" t="s">
        <v>21</v>
      </c>
      <c r="B85" s="1"/>
      <c r="C85" s="1"/>
      <c r="D85" s="1"/>
      <c r="E85" s="1"/>
      <c r="F85" s="1"/>
      <c r="G85" s="1"/>
      <c r="H85" s="1"/>
    </row>
    <row r="86" spans="1:8" x14ac:dyDescent="0.25">
      <c r="A86" s="59" t="s">
        <v>22</v>
      </c>
      <c r="B86" s="1"/>
      <c r="C86" s="1"/>
      <c r="D86" s="1"/>
      <c r="E86" s="1"/>
      <c r="F86" s="1"/>
      <c r="G86" s="1"/>
      <c r="H86" s="1"/>
    </row>
    <row r="87" spans="1:8" ht="9.9499999999999993" customHeight="1" x14ac:dyDescent="0.25">
      <c r="A87" s="31"/>
      <c r="B87" s="31"/>
      <c r="D87" s="31"/>
    </row>
    <row r="88" spans="1:8" x14ac:dyDescent="0.25">
      <c r="C88" s="34"/>
      <c r="E88" s="30"/>
    </row>
    <row r="89" spans="1:8" x14ac:dyDescent="0.25">
      <c r="A89" s="44" t="s">
        <v>13</v>
      </c>
      <c r="B89" s="45"/>
      <c r="C89" s="46"/>
      <c r="D89" s="46"/>
      <c r="E89" s="30"/>
      <c r="G89" s="47" t="s">
        <v>1</v>
      </c>
      <c r="H89" s="47"/>
    </row>
    <row r="90" spans="1:8" ht="9.9499999999999993" customHeight="1" x14ac:dyDescent="0.25">
      <c r="A90" s="31"/>
      <c r="B90" s="31"/>
      <c r="D90" s="31"/>
      <c r="E90" s="30"/>
    </row>
    <row r="91" spans="1:8" x14ac:dyDescent="0.25">
      <c r="A91" s="48"/>
      <c r="B91" s="49"/>
      <c r="C91" s="50"/>
      <c r="D91" s="51"/>
      <c r="E91" s="30"/>
    </row>
    <row r="92" spans="1:8" ht="17.25" x14ac:dyDescent="0.25">
      <c r="A92" s="44" t="s">
        <v>35</v>
      </c>
      <c r="B92" s="67"/>
      <c r="C92" s="67"/>
      <c r="D92" s="52"/>
      <c r="E92" s="30"/>
      <c r="G92" s="47" t="s">
        <v>1</v>
      </c>
      <c r="H92" s="47"/>
    </row>
    <row r="93" spans="1:8" x14ac:dyDescent="0.25">
      <c r="A93" s="53"/>
      <c r="B93" s="54"/>
      <c r="C93" s="55"/>
      <c r="D93" s="55"/>
      <c r="E93" s="30"/>
      <c r="G93" s="30"/>
      <c r="H93" s="30"/>
    </row>
    <row r="94" spans="1:8" ht="8.1" customHeight="1" x14ac:dyDescent="0.25">
      <c r="B94" s="31"/>
      <c r="D94" s="31"/>
    </row>
    <row r="95" spans="1:8" x14ac:dyDescent="0.25">
      <c r="A95" s="31" t="s">
        <v>20</v>
      </c>
      <c r="B95" s="31"/>
      <c r="D95" s="31"/>
    </row>
    <row r="96" spans="1:8" ht="18.75" x14ac:dyDescent="0.3">
      <c r="A96" s="143" t="str">
        <f>'Grades 6-8 NMS 1 FTE'!A78:G78</f>
        <v xml:space="preserve">   01-0000-0-1103-000-1110-1000-000-108</v>
      </c>
      <c r="B96" s="143"/>
      <c r="C96" s="143"/>
      <c r="D96" s="143"/>
      <c r="E96" s="143"/>
      <c r="F96" s="143"/>
    </row>
  </sheetData>
  <sheetProtection algorithmName="SHA-512" hashValue="xwxpfRyXtDc/xQiPCCdVJeP0Y1+luxvZnFFFWHHEqoWsSytU/pYsV4uSc9AYdsUisk517vX7yra50M5qh+3fzg==" saltValue="vTwgrLutH4aoSsWee0xl0A==" spinCount="100000" sheet="1" objects="1" scenarios="1"/>
  <mergeCells count="5">
    <mergeCell ref="A2:H2"/>
    <mergeCell ref="C5:D5"/>
    <mergeCell ref="F5:H5"/>
    <mergeCell ref="A96:F96"/>
    <mergeCell ref="B1:H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7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24" sqref="A24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7" width="9.140625" style="31"/>
    <col min="8" max="10" width="12.7109375" style="31" customWidth="1"/>
    <col min="11" max="16384" width="9.140625" style="31"/>
  </cols>
  <sheetData>
    <row r="1" spans="1:14" s="30" customFormat="1" ht="15.75" x14ac:dyDescent="0.25">
      <c r="A1" s="111" t="str">
        <f>'Grade K'!A1</f>
        <v>2023-24</v>
      </c>
      <c r="B1" s="144" t="s">
        <v>41</v>
      </c>
      <c r="C1" s="144"/>
      <c r="D1" s="144"/>
      <c r="E1" s="144"/>
      <c r="F1" s="144"/>
      <c r="G1" s="144"/>
      <c r="H1" s="144"/>
      <c r="I1" s="144"/>
      <c r="J1" s="144"/>
    </row>
    <row r="2" spans="1:14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4" ht="8.1" customHeight="1" x14ac:dyDescent="0.25">
      <c r="A3" s="16"/>
      <c r="B3" s="17"/>
      <c r="C3" s="1"/>
      <c r="D3" s="20"/>
      <c r="E3" s="19"/>
      <c r="F3" s="1"/>
      <c r="G3" s="1"/>
      <c r="H3" s="1"/>
      <c r="I3" s="1"/>
      <c r="J3" s="1"/>
    </row>
    <row r="4" spans="1:14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38"/>
      <c r="J4" s="22" t="s">
        <v>14</v>
      </c>
    </row>
    <row r="5" spans="1:14" s="40" customFormat="1" ht="30" x14ac:dyDescent="0.25">
      <c r="A5" s="2"/>
      <c r="B5" s="3"/>
      <c r="C5" s="141" t="s">
        <v>11</v>
      </c>
      <c r="D5" s="141"/>
      <c r="E5" s="24"/>
      <c r="F5" s="91"/>
      <c r="G5" s="91" t="s">
        <v>26</v>
      </c>
      <c r="H5" s="141" t="s">
        <v>27</v>
      </c>
      <c r="I5" s="141"/>
      <c r="J5" s="141"/>
    </row>
    <row r="6" spans="1:14" s="40" customFormat="1" x14ac:dyDescent="0.25">
      <c r="A6" s="6" t="s">
        <v>7</v>
      </c>
      <c r="B6" s="7"/>
      <c r="C6" s="91">
        <v>25</v>
      </c>
      <c r="D6" s="8">
        <v>154</v>
      </c>
      <c r="E6" s="24"/>
      <c r="F6" s="9"/>
      <c r="G6" s="9">
        <v>3</v>
      </c>
      <c r="H6" s="4"/>
      <c r="I6" s="9">
        <v>3</v>
      </c>
      <c r="J6" s="5"/>
    </row>
    <row r="7" spans="1:14" ht="17.100000000000001" customHeight="1" x14ac:dyDescent="0.25">
      <c r="A7" s="10"/>
      <c r="B7" s="76"/>
      <c r="C7" s="11" t="s">
        <v>17</v>
      </c>
      <c r="D7" s="11"/>
      <c r="E7" s="142"/>
      <c r="F7" s="12"/>
      <c r="G7" s="12"/>
      <c r="H7" s="10"/>
      <c r="I7" s="10"/>
      <c r="J7" s="10"/>
      <c r="N7" s="32"/>
    </row>
    <row r="8" spans="1:14" ht="17.100000000000001" customHeight="1" x14ac:dyDescent="0.25">
      <c r="A8" s="10" t="s">
        <v>1</v>
      </c>
      <c r="B8" s="76" t="s">
        <v>5</v>
      </c>
      <c r="C8" s="11" t="s">
        <v>18</v>
      </c>
      <c r="D8" s="11" t="s">
        <v>9</v>
      </c>
      <c r="E8" s="142"/>
      <c r="F8" s="12"/>
      <c r="G8" s="12"/>
      <c r="H8" s="10" t="s">
        <v>5</v>
      </c>
      <c r="I8" s="10" t="s">
        <v>8</v>
      </c>
      <c r="J8" s="10" t="s">
        <v>10</v>
      </c>
    </row>
    <row r="9" spans="1:14" ht="13.5" customHeight="1" x14ac:dyDescent="0.25">
      <c r="A9" s="18">
        <f>'Grades 1-3'!A10</f>
        <v>45159</v>
      </c>
      <c r="B9" s="77">
        <v>1</v>
      </c>
      <c r="C9" s="23"/>
      <c r="D9" s="13"/>
      <c r="E9" s="61"/>
      <c r="F9" s="14"/>
      <c r="G9" s="14">
        <f t="shared" ref="G9:G64" si="0">IF(C9&gt;$C$6,(C9-$C$6)*$G$6,0)</f>
        <v>0</v>
      </c>
      <c r="H9" s="15">
        <f t="shared" ref="H9:H14" si="1">G9</f>
        <v>0</v>
      </c>
      <c r="I9" s="15"/>
      <c r="J9" s="15"/>
    </row>
    <row r="10" spans="1:14" ht="13.5" customHeight="1" x14ac:dyDescent="0.25">
      <c r="A10" s="18"/>
      <c r="B10" s="77">
        <v>2</v>
      </c>
      <c r="C10" s="23"/>
      <c r="D10" s="13"/>
      <c r="E10" s="61"/>
      <c r="F10" s="14"/>
      <c r="G10" s="14">
        <f t="shared" si="0"/>
        <v>0</v>
      </c>
      <c r="H10" s="15">
        <f t="shared" si="1"/>
        <v>0</v>
      </c>
      <c r="I10" s="15"/>
      <c r="J10" s="15"/>
    </row>
    <row r="11" spans="1:14" ht="13.5" customHeight="1" x14ac:dyDescent="0.25">
      <c r="A11" s="18"/>
      <c r="B11" s="77">
        <v>3</v>
      </c>
      <c r="C11" s="23"/>
      <c r="D11" s="13"/>
      <c r="E11" s="61"/>
      <c r="F11" s="14"/>
      <c r="G11" s="14">
        <f t="shared" si="0"/>
        <v>0</v>
      </c>
      <c r="H11" s="15">
        <f t="shared" si="1"/>
        <v>0</v>
      </c>
      <c r="I11" s="15"/>
      <c r="J11" s="15"/>
    </row>
    <row r="12" spans="1:14" ht="13.5" customHeight="1" x14ac:dyDescent="0.25">
      <c r="A12" s="18"/>
      <c r="B12" s="77">
        <v>4</v>
      </c>
      <c r="C12" s="23"/>
      <c r="D12" s="13"/>
      <c r="E12" s="61"/>
      <c r="F12" s="14"/>
      <c r="G12" s="14">
        <f t="shared" si="0"/>
        <v>0</v>
      </c>
      <c r="H12" s="15">
        <f t="shared" si="1"/>
        <v>0</v>
      </c>
      <c r="I12" s="15"/>
      <c r="J12" s="15"/>
    </row>
    <row r="13" spans="1:14" ht="13.5" customHeight="1" x14ac:dyDescent="0.25">
      <c r="A13" s="18"/>
      <c r="B13" s="77">
        <v>5</v>
      </c>
      <c r="C13" s="23"/>
      <c r="D13" s="13"/>
      <c r="E13" s="61"/>
      <c r="F13" s="14"/>
      <c r="G13" s="14">
        <f t="shared" si="0"/>
        <v>0</v>
      </c>
      <c r="H13" s="15">
        <f t="shared" si="1"/>
        <v>0</v>
      </c>
      <c r="I13" s="15"/>
      <c r="J13" s="15"/>
    </row>
    <row r="14" spans="1:14" ht="13.5" customHeight="1" x14ac:dyDescent="0.25">
      <c r="A14" s="18"/>
      <c r="B14" s="77">
        <v>6</v>
      </c>
      <c r="C14" s="23"/>
      <c r="D14" s="13"/>
      <c r="E14" s="61"/>
      <c r="F14" s="14"/>
      <c r="G14" s="14">
        <f t="shared" si="0"/>
        <v>0</v>
      </c>
      <c r="H14" s="15">
        <f t="shared" si="1"/>
        <v>0</v>
      </c>
      <c r="I14" s="15"/>
      <c r="J14" s="15"/>
    </row>
    <row r="15" spans="1:14" ht="13.5" customHeight="1" x14ac:dyDescent="0.25">
      <c r="A15" s="18"/>
      <c r="B15" s="77">
        <v>7</v>
      </c>
      <c r="C15" s="23"/>
      <c r="D15" s="13">
        <f>SUM(C9:C15)</f>
        <v>0</v>
      </c>
      <c r="E15" s="61"/>
      <c r="F15" s="14"/>
      <c r="G15" s="14">
        <f t="shared" si="0"/>
        <v>0</v>
      </c>
      <c r="H15" s="15">
        <f>G15</f>
        <v>0</v>
      </c>
      <c r="I15" s="15">
        <f>IF(D15&gt;$D$6,$I$6*(D15-$D$6),0)</f>
        <v>0</v>
      </c>
      <c r="J15" s="15">
        <f>IF(SUM(H9:H15)&gt;I15,SUM(H9:H15),I15)</f>
        <v>0</v>
      </c>
    </row>
    <row r="16" spans="1:14" ht="13.5" customHeight="1" x14ac:dyDescent="0.25">
      <c r="A16" s="18">
        <f>'Grades 1-3'!A11</f>
        <v>45160</v>
      </c>
      <c r="B16" s="85">
        <f t="shared" ref="B16" si="2">IF($B$9&gt;0,$B$9,0)</f>
        <v>1</v>
      </c>
      <c r="C16" s="23"/>
      <c r="D16" s="13"/>
      <c r="E16" s="61"/>
      <c r="F16" s="14"/>
      <c r="G16" s="14">
        <f t="shared" ref="G16:G22" si="3">IF(C16&gt;$C$6,(C16-$C$6)*$G$6,0)</f>
        <v>0</v>
      </c>
      <c r="H16" s="15">
        <f t="shared" ref="H16:H22" si="4">G16</f>
        <v>0</v>
      </c>
      <c r="I16" s="15"/>
      <c r="J16" s="15"/>
    </row>
    <row r="17" spans="1:10" ht="13.5" customHeight="1" x14ac:dyDescent="0.25">
      <c r="A17" s="18"/>
      <c r="B17" s="86">
        <f t="shared" ref="B17" si="5">IF($B$10&gt;0,$B$10,0)</f>
        <v>2</v>
      </c>
      <c r="C17" s="23"/>
      <c r="D17" s="13"/>
      <c r="E17" s="61"/>
      <c r="F17" s="14"/>
      <c r="G17" s="14">
        <f t="shared" si="3"/>
        <v>0</v>
      </c>
      <c r="H17" s="15">
        <f t="shared" si="4"/>
        <v>0</v>
      </c>
      <c r="I17" s="15"/>
      <c r="J17" s="15"/>
    </row>
    <row r="18" spans="1:10" ht="13.5" customHeight="1" x14ac:dyDescent="0.25">
      <c r="A18" s="18"/>
      <c r="B18" s="86">
        <f t="shared" ref="B18" si="6">IF($B$11&gt;0,$B$11,0)</f>
        <v>3</v>
      </c>
      <c r="C18" s="23"/>
      <c r="D18" s="13"/>
      <c r="E18" s="61"/>
      <c r="F18" s="14"/>
      <c r="G18" s="14">
        <f t="shared" si="3"/>
        <v>0</v>
      </c>
      <c r="H18" s="15">
        <f t="shared" si="4"/>
        <v>0</v>
      </c>
      <c r="I18" s="15"/>
      <c r="J18" s="15"/>
    </row>
    <row r="19" spans="1:10" ht="13.5" customHeight="1" x14ac:dyDescent="0.25">
      <c r="A19" s="18"/>
      <c r="B19" s="86">
        <f t="shared" ref="B19" si="7">IF($B$12&gt;0,$B$12,0)</f>
        <v>4</v>
      </c>
      <c r="C19" s="23"/>
      <c r="D19" s="13"/>
      <c r="E19" s="61"/>
      <c r="F19" s="14"/>
      <c r="G19" s="14">
        <f t="shared" si="3"/>
        <v>0</v>
      </c>
      <c r="H19" s="15">
        <f t="shared" si="4"/>
        <v>0</v>
      </c>
      <c r="I19" s="15"/>
      <c r="J19" s="15"/>
    </row>
    <row r="20" spans="1:10" ht="13.5" customHeight="1" x14ac:dyDescent="0.25">
      <c r="A20" s="18"/>
      <c r="B20" s="86">
        <f>IF($B$13&gt;0,$B$13,0)</f>
        <v>5</v>
      </c>
      <c r="C20" s="23"/>
      <c r="D20" s="13"/>
      <c r="E20" s="61"/>
      <c r="F20" s="14"/>
      <c r="G20" s="14">
        <f t="shared" si="3"/>
        <v>0</v>
      </c>
      <c r="H20" s="15">
        <f t="shared" si="4"/>
        <v>0</v>
      </c>
      <c r="I20" s="15"/>
      <c r="J20" s="15"/>
    </row>
    <row r="21" spans="1:10" ht="13.5" customHeight="1" x14ac:dyDescent="0.25">
      <c r="A21" s="18"/>
      <c r="B21" s="86">
        <f t="shared" ref="B21" si="8">IF($B$14&gt;0,$B$14,0)</f>
        <v>6</v>
      </c>
      <c r="C21" s="23"/>
      <c r="D21" s="13"/>
      <c r="E21" s="61"/>
      <c r="F21" s="14"/>
      <c r="G21" s="14">
        <f t="shared" si="3"/>
        <v>0</v>
      </c>
      <c r="H21" s="15">
        <f t="shared" si="4"/>
        <v>0</v>
      </c>
      <c r="I21" s="15"/>
      <c r="J21" s="15"/>
    </row>
    <row r="22" spans="1:10" ht="13.5" customHeight="1" x14ac:dyDescent="0.25">
      <c r="A22" s="18"/>
      <c r="B22" s="87">
        <f>IF($B$15&gt;0,$B$15,0)</f>
        <v>7</v>
      </c>
      <c r="C22" s="23"/>
      <c r="D22" s="13">
        <f t="shared" ref="D22" si="9">SUM(C16:C22)</f>
        <v>0</v>
      </c>
      <c r="E22" s="61"/>
      <c r="F22" s="14"/>
      <c r="G22" s="14">
        <f t="shared" si="3"/>
        <v>0</v>
      </c>
      <c r="H22" s="15">
        <f t="shared" si="4"/>
        <v>0</v>
      </c>
      <c r="I22" s="15">
        <f t="shared" ref="I22" si="10">IF(D22&gt;$D$6,$I$6*(D22-$D$6),0)</f>
        <v>0</v>
      </c>
      <c r="J22" s="15">
        <f t="shared" ref="J22" si="11">IF(SUM(H16:H22)&gt;I22,SUM(H16:H22),I22)</f>
        <v>0</v>
      </c>
    </row>
    <row r="23" spans="1:10" ht="13.5" customHeight="1" x14ac:dyDescent="0.25">
      <c r="A23" s="18">
        <f>'Grades 1-3'!A12</f>
        <v>45161</v>
      </c>
      <c r="B23" s="85">
        <f t="shared" ref="B23" si="12">IF($B$9&gt;0,$B$9,0)</f>
        <v>1</v>
      </c>
      <c r="C23" s="23"/>
      <c r="D23" s="13"/>
      <c r="E23" s="61"/>
      <c r="F23" s="14"/>
      <c r="G23" s="14">
        <f t="shared" ref="G23:G29" si="13">IF(C23&gt;$C$6,(C23-$C$6)*$G$6,0)</f>
        <v>0</v>
      </c>
      <c r="H23" s="15">
        <f t="shared" ref="H23:H29" si="14">G23</f>
        <v>0</v>
      </c>
      <c r="I23" s="15"/>
      <c r="J23" s="15"/>
    </row>
    <row r="24" spans="1:10" ht="13.5" customHeight="1" x14ac:dyDescent="0.25">
      <c r="A24" s="18"/>
      <c r="B24" s="86">
        <f t="shared" ref="B24" si="15">IF($B$10&gt;0,$B$10,0)</f>
        <v>2</v>
      </c>
      <c r="C24" s="23"/>
      <c r="D24" s="13"/>
      <c r="E24" s="61"/>
      <c r="F24" s="14"/>
      <c r="G24" s="14">
        <f t="shared" si="13"/>
        <v>0</v>
      </c>
      <c r="H24" s="15">
        <f t="shared" si="14"/>
        <v>0</v>
      </c>
      <c r="I24" s="15"/>
      <c r="J24" s="15"/>
    </row>
    <row r="25" spans="1:10" ht="13.5" customHeight="1" x14ac:dyDescent="0.25">
      <c r="A25" s="18"/>
      <c r="B25" s="86">
        <f t="shared" ref="B25" si="16">IF($B$11&gt;0,$B$11,0)</f>
        <v>3</v>
      </c>
      <c r="C25" s="23"/>
      <c r="D25" s="13"/>
      <c r="E25" s="61"/>
      <c r="F25" s="14"/>
      <c r="G25" s="14">
        <f t="shared" si="13"/>
        <v>0</v>
      </c>
      <c r="H25" s="15">
        <f t="shared" si="14"/>
        <v>0</v>
      </c>
      <c r="I25" s="15"/>
      <c r="J25" s="15"/>
    </row>
    <row r="26" spans="1:10" ht="13.5" customHeight="1" x14ac:dyDescent="0.25">
      <c r="A26" s="18"/>
      <c r="B26" s="86">
        <f t="shared" ref="B26" si="17">IF($B$12&gt;0,$B$12,0)</f>
        <v>4</v>
      </c>
      <c r="C26" s="23"/>
      <c r="D26" s="13"/>
      <c r="E26" s="61"/>
      <c r="F26" s="14"/>
      <c r="G26" s="14">
        <f t="shared" si="13"/>
        <v>0</v>
      </c>
      <c r="H26" s="15">
        <f t="shared" si="14"/>
        <v>0</v>
      </c>
      <c r="I26" s="15"/>
      <c r="J26" s="15"/>
    </row>
    <row r="27" spans="1:10" ht="13.5" customHeight="1" x14ac:dyDescent="0.25">
      <c r="A27" s="18"/>
      <c r="B27" s="86">
        <f>IF($B$13&gt;0,$B$13,0)</f>
        <v>5</v>
      </c>
      <c r="C27" s="23"/>
      <c r="D27" s="13"/>
      <c r="E27" s="61"/>
      <c r="F27" s="14"/>
      <c r="G27" s="14">
        <f t="shared" si="13"/>
        <v>0</v>
      </c>
      <c r="H27" s="15">
        <f t="shared" si="14"/>
        <v>0</v>
      </c>
      <c r="I27" s="15"/>
      <c r="J27" s="15"/>
    </row>
    <row r="28" spans="1:10" ht="13.5" customHeight="1" x14ac:dyDescent="0.25">
      <c r="A28" s="18"/>
      <c r="B28" s="86">
        <f t="shared" ref="B28" si="18">IF($B$14&gt;0,$B$14,0)</f>
        <v>6</v>
      </c>
      <c r="C28" s="23"/>
      <c r="D28" s="13"/>
      <c r="E28" s="61"/>
      <c r="F28" s="14"/>
      <c r="G28" s="14">
        <f t="shared" si="13"/>
        <v>0</v>
      </c>
      <c r="H28" s="15">
        <f t="shared" si="14"/>
        <v>0</v>
      </c>
      <c r="I28" s="15"/>
      <c r="J28" s="15"/>
    </row>
    <row r="29" spans="1:10" ht="13.5" customHeight="1" x14ac:dyDescent="0.25">
      <c r="A29" s="18"/>
      <c r="B29" s="87">
        <f>IF($B$15&gt;0,$B$15,0)</f>
        <v>7</v>
      </c>
      <c r="C29" s="23"/>
      <c r="D29" s="13">
        <f t="shared" ref="D29" si="19">SUM(C23:C29)</f>
        <v>0</v>
      </c>
      <c r="E29" s="61"/>
      <c r="F29" s="14"/>
      <c r="G29" s="14">
        <f t="shared" si="13"/>
        <v>0</v>
      </c>
      <c r="H29" s="15">
        <f t="shared" si="14"/>
        <v>0</v>
      </c>
      <c r="I29" s="15">
        <f t="shared" ref="I29" si="20">IF(D29&gt;$D$6,$I$6*(D29-$D$6),0)</f>
        <v>0</v>
      </c>
      <c r="J29" s="15">
        <f t="shared" ref="J29" si="21">IF(SUM(H23:H29)&gt;I29,SUM(H23:H29),I29)</f>
        <v>0</v>
      </c>
    </row>
    <row r="30" spans="1:10" ht="13.5" customHeight="1" x14ac:dyDescent="0.25">
      <c r="A30" s="18">
        <f>'Grades 1-3'!A13</f>
        <v>45162</v>
      </c>
      <c r="B30" s="85">
        <f t="shared" ref="B30" si="22">IF($B$9&gt;0,$B$9,0)</f>
        <v>1</v>
      </c>
      <c r="C30" s="23"/>
      <c r="D30" s="13"/>
      <c r="E30" s="61"/>
      <c r="F30" s="14"/>
      <c r="G30" s="14">
        <f t="shared" ref="G30:G36" si="23">IF(C30&gt;$C$6,(C30-$C$6)*$G$6,0)</f>
        <v>0</v>
      </c>
      <c r="H30" s="15">
        <f t="shared" ref="H30:H36" si="24">G30</f>
        <v>0</v>
      </c>
      <c r="I30" s="15"/>
      <c r="J30" s="15"/>
    </row>
    <row r="31" spans="1:10" ht="13.5" customHeight="1" x14ac:dyDescent="0.25">
      <c r="A31" s="18"/>
      <c r="B31" s="86">
        <f t="shared" ref="B31" si="25">IF($B$10&gt;0,$B$10,0)</f>
        <v>2</v>
      </c>
      <c r="C31" s="23"/>
      <c r="D31" s="13"/>
      <c r="E31" s="61"/>
      <c r="F31" s="14"/>
      <c r="G31" s="14">
        <f t="shared" si="23"/>
        <v>0</v>
      </c>
      <c r="H31" s="15">
        <f t="shared" si="24"/>
        <v>0</v>
      </c>
      <c r="I31" s="15"/>
      <c r="J31" s="15"/>
    </row>
    <row r="32" spans="1:10" ht="13.5" customHeight="1" x14ac:dyDescent="0.25">
      <c r="A32" s="18"/>
      <c r="B32" s="86">
        <f t="shared" ref="B32" si="26">IF($B$11&gt;0,$B$11,0)</f>
        <v>3</v>
      </c>
      <c r="C32" s="23"/>
      <c r="D32" s="13"/>
      <c r="E32" s="61"/>
      <c r="F32" s="14"/>
      <c r="G32" s="14">
        <f t="shared" si="23"/>
        <v>0</v>
      </c>
      <c r="H32" s="15">
        <f t="shared" si="24"/>
        <v>0</v>
      </c>
      <c r="I32" s="15"/>
      <c r="J32" s="15"/>
    </row>
    <row r="33" spans="1:10" ht="13.5" customHeight="1" x14ac:dyDescent="0.25">
      <c r="A33" s="18"/>
      <c r="B33" s="86">
        <f t="shared" ref="B33" si="27">IF($B$12&gt;0,$B$12,0)</f>
        <v>4</v>
      </c>
      <c r="C33" s="23"/>
      <c r="D33" s="13"/>
      <c r="E33" s="61"/>
      <c r="F33" s="14"/>
      <c r="G33" s="14">
        <f t="shared" si="23"/>
        <v>0</v>
      </c>
      <c r="H33" s="15">
        <f t="shared" si="24"/>
        <v>0</v>
      </c>
      <c r="I33" s="15"/>
      <c r="J33" s="15"/>
    </row>
    <row r="34" spans="1:10" ht="13.5" customHeight="1" x14ac:dyDescent="0.25">
      <c r="A34" s="18"/>
      <c r="B34" s="86">
        <f>IF($B$13&gt;0,$B$13,0)</f>
        <v>5</v>
      </c>
      <c r="C34" s="23"/>
      <c r="D34" s="13"/>
      <c r="E34" s="61"/>
      <c r="F34" s="14"/>
      <c r="G34" s="14">
        <f t="shared" si="23"/>
        <v>0</v>
      </c>
      <c r="H34" s="15">
        <f t="shared" si="24"/>
        <v>0</v>
      </c>
      <c r="I34" s="15"/>
      <c r="J34" s="15"/>
    </row>
    <row r="35" spans="1:10" ht="13.5" customHeight="1" x14ac:dyDescent="0.25">
      <c r="A35" s="18"/>
      <c r="B35" s="86">
        <f t="shared" ref="B35" si="28">IF($B$14&gt;0,$B$14,0)</f>
        <v>6</v>
      </c>
      <c r="C35" s="23"/>
      <c r="D35" s="13"/>
      <c r="E35" s="61"/>
      <c r="F35" s="14"/>
      <c r="G35" s="14">
        <f t="shared" si="23"/>
        <v>0</v>
      </c>
      <c r="H35" s="15">
        <f t="shared" si="24"/>
        <v>0</v>
      </c>
      <c r="I35" s="15"/>
      <c r="J35" s="15"/>
    </row>
    <row r="36" spans="1:10" ht="13.5" customHeight="1" x14ac:dyDescent="0.25">
      <c r="A36" s="18"/>
      <c r="B36" s="87">
        <f>IF($B$15&gt;0,$B$15,0)</f>
        <v>7</v>
      </c>
      <c r="C36" s="23"/>
      <c r="D36" s="13">
        <f t="shared" ref="D36" si="29">SUM(C30:C36)</f>
        <v>0</v>
      </c>
      <c r="E36" s="61"/>
      <c r="F36" s="14"/>
      <c r="G36" s="14">
        <f t="shared" si="23"/>
        <v>0</v>
      </c>
      <c r="H36" s="15">
        <f t="shared" si="24"/>
        <v>0</v>
      </c>
      <c r="I36" s="15">
        <f t="shared" ref="I36" si="30">IF(D36&gt;$D$6,$I$6*(D36-$D$6),0)</f>
        <v>0</v>
      </c>
      <c r="J36" s="15">
        <f t="shared" ref="J36" si="31">IF(SUM(H30:H36)&gt;I36,SUM(H30:H36),I36)</f>
        <v>0</v>
      </c>
    </row>
    <row r="37" spans="1:10" ht="13.5" customHeight="1" x14ac:dyDescent="0.25">
      <c r="A37" s="18">
        <f>'Grades 1-3'!A14</f>
        <v>45163</v>
      </c>
      <c r="B37" s="85">
        <f t="shared" ref="B37:B65" si="32">IF($B$9&gt;0,$B$9,0)</f>
        <v>1</v>
      </c>
      <c r="C37" s="23"/>
      <c r="D37" s="13"/>
      <c r="E37" s="61"/>
      <c r="F37" s="14"/>
      <c r="G37" s="14">
        <f t="shared" si="0"/>
        <v>0</v>
      </c>
      <c r="H37" s="15">
        <f t="shared" ref="H37:H64" si="33">G37</f>
        <v>0</v>
      </c>
      <c r="I37" s="15"/>
      <c r="J37" s="15"/>
    </row>
    <row r="38" spans="1:10" ht="13.5" customHeight="1" x14ac:dyDescent="0.25">
      <c r="A38" s="18"/>
      <c r="B38" s="86">
        <f t="shared" ref="B38" si="34">IF($B$10&gt;0,$B$10,0)</f>
        <v>2</v>
      </c>
      <c r="C38" s="23"/>
      <c r="D38" s="13"/>
      <c r="E38" s="61"/>
      <c r="F38" s="14"/>
      <c r="G38" s="14">
        <f t="shared" si="0"/>
        <v>0</v>
      </c>
      <c r="H38" s="15">
        <f t="shared" si="33"/>
        <v>0</v>
      </c>
      <c r="I38" s="15"/>
      <c r="J38" s="15"/>
    </row>
    <row r="39" spans="1:10" ht="13.5" customHeight="1" x14ac:dyDescent="0.25">
      <c r="A39" s="18"/>
      <c r="B39" s="86">
        <f t="shared" ref="B39" si="35">IF($B$11&gt;0,$B$11,0)</f>
        <v>3</v>
      </c>
      <c r="C39" s="23"/>
      <c r="D39" s="13"/>
      <c r="E39" s="61"/>
      <c r="F39" s="14"/>
      <c r="G39" s="14">
        <f t="shared" si="0"/>
        <v>0</v>
      </c>
      <c r="H39" s="15">
        <f t="shared" si="33"/>
        <v>0</v>
      </c>
      <c r="I39" s="15"/>
      <c r="J39" s="15"/>
    </row>
    <row r="40" spans="1:10" ht="13.5" customHeight="1" x14ac:dyDescent="0.25">
      <c r="A40" s="18"/>
      <c r="B40" s="86">
        <f t="shared" ref="B40" si="36">IF($B$12&gt;0,$B$12,0)</f>
        <v>4</v>
      </c>
      <c r="C40" s="23"/>
      <c r="D40" s="13"/>
      <c r="E40" s="61"/>
      <c r="F40" s="14"/>
      <c r="G40" s="14">
        <f t="shared" si="0"/>
        <v>0</v>
      </c>
      <c r="H40" s="15">
        <f t="shared" si="33"/>
        <v>0</v>
      </c>
      <c r="I40" s="15"/>
      <c r="J40" s="15"/>
    </row>
    <row r="41" spans="1:10" ht="13.5" customHeight="1" x14ac:dyDescent="0.25">
      <c r="A41" s="18"/>
      <c r="B41" s="86">
        <f>IF($B$13&gt;0,$B$13,0)</f>
        <v>5</v>
      </c>
      <c r="C41" s="23"/>
      <c r="D41" s="13"/>
      <c r="E41" s="61"/>
      <c r="F41" s="14"/>
      <c r="G41" s="14">
        <f t="shared" si="0"/>
        <v>0</v>
      </c>
      <c r="H41" s="15">
        <f t="shared" si="33"/>
        <v>0</v>
      </c>
      <c r="I41" s="15"/>
      <c r="J41" s="15"/>
    </row>
    <row r="42" spans="1:10" ht="13.5" customHeight="1" x14ac:dyDescent="0.25">
      <c r="A42" s="18"/>
      <c r="B42" s="86">
        <f t="shared" ref="B42" si="37">IF($B$14&gt;0,$B$14,0)</f>
        <v>6</v>
      </c>
      <c r="C42" s="23"/>
      <c r="D42" s="13"/>
      <c r="E42" s="61"/>
      <c r="F42" s="14"/>
      <c r="G42" s="14">
        <f t="shared" si="0"/>
        <v>0</v>
      </c>
      <c r="H42" s="15">
        <f t="shared" si="33"/>
        <v>0</v>
      </c>
      <c r="I42" s="15"/>
      <c r="J42" s="15"/>
    </row>
    <row r="43" spans="1:10" ht="13.5" customHeight="1" x14ac:dyDescent="0.25">
      <c r="A43" s="18"/>
      <c r="B43" s="87">
        <f>IF($B$15&gt;0,$B$15,0)</f>
        <v>7</v>
      </c>
      <c r="C43" s="23"/>
      <c r="D43" s="13">
        <f t="shared" ref="D43" si="38">SUM(C37:C43)</f>
        <v>0</v>
      </c>
      <c r="E43" s="61"/>
      <c r="F43" s="14"/>
      <c r="G43" s="14">
        <f t="shared" si="0"/>
        <v>0</v>
      </c>
      <c r="H43" s="15">
        <f t="shared" si="33"/>
        <v>0</v>
      </c>
      <c r="I43" s="15">
        <f t="shared" ref="I43" si="39">IF(D43&gt;$D$6,$I$6*(D43-$D$6),0)</f>
        <v>0</v>
      </c>
      <c r="J43" s="15">
        <f t="shared" ref="J43" si="40">IF(SUM(H37:H43)&gt;I43,SUM(H37:H43),I43)</f>
        <v>0</v>
      </c>
    </row>
    <row r="44" spans="1:10" ht="13.5" customHeight="1" x14ac:dyDescent="0.25">
      <c r="A44" s="18">
        <f>'Grades 1-3'!A15</f>
        <v>45166</v>
      </c>
      <c r="B44" s="85">
        <f t="shared" si="32"/>
        <v>1</v>
      </c>
      <c r="C44" s="23"/>
      <c r="D44" s="13"/>
      <c r="E44" s="61"/>
      <c r="F44" s="14"/>
      <c r="G44" s="14">
        <f t="shared" si="0"/>
        <v>0</v>
      </c>
      <c r="H44" s="15">
        <f t="shared" si="33"/>
        <v>0</v>
      </c>
      <c r="I44" s="15"/>
      <c r="J44" s="15"/>
    </row>
    <row r="45" spans="1:10" ht="13.5" customHeight="1" x14ac:dyDescent="0.25">
      <c r="A45" s="18"/>
      <c r="B45" s="86">
        <f t="shared" ref="B45:B66" si="41">IF($B$10&gt;0,$B$10,0)</f>
        <v>2</v>
      </c>
      <c r="C45" s="23"/>
      <c r="D45" s="13"/>
      <c r="E45" s="61"/>
      <c r="F45" s="14"/>
      <c r="G45" s="14">
        <f t="shared" si="0"/>
        <v>0</v>
      </c>
      <c r="H45" s="15">
        <f t="shared" si="33"/>
        <v>0</v>
      </c>
      <c r="I45" s="15"/>
      <c r="J45" s="15"/>
    </row>
    <row r="46" spans="1:10" ht="13.5" customHeight="1" x14ac:dyDescent="0.25">
      <c r="A46" s="18"/>
      <c r="B46" s="86">
        <f t="shared" ref="B46:B67" si="42">IF($B$11&gt;0,$B$11,0)</f>
        <v>3</v>
      </c>
      <c r="C46" s="23"/>
      <c r="D46" s="13"/>
      <c r="E46" s="61"/>
      <c r="F46" s="14"/>
      <c r="G46" s="14">
        <f t="shared" si="0"/>
        <v>0</v>
      </c>
      <c r="H46" s="15">
        <f t="shared" si="33"/>
        <v>0</v>
      </c>
      <c r="I46" s="15"/>
      <c r="J46" s="15"/>
    </row>
    <row r="47" spans="1:10" ht="13.5" customHeight="1" x14ac:dyDescent="0.25">
      <c r="A47" s="18"/>
      <c r="B47" s="86">
        <f t="shared" ref="B47:B68" si="43">IF($B$12&gt;0,$B$12,0)</f>
        <v>4</v>
      </c>
      <c r="C47" s="23"/>
      <c r="D47" s="13"/>
      <c r="E47" s="61"/>
      <c r="F47" s="14"/>
      <c r="G47" s="14">
        <f t="shared" si="0"/>
        <v>0</v>
      </c>
      <c r="H47" s="15">
        <f t="shared" si="33"/>
        <v>0</v>
      </c>
      <c r="I47" s="15"/>
      <c r="J47" s="15"/>
    </row>
    <row r="48" spans="1:10" ht="13.5" customHeight="1" x14ac:dyDescent="0.25">
      <c r="A48" s="18"/>
      <c r="B48" s="86">
        <f t="shared" ref="B48" si="44">IF($B$13&gt;0,$B$13,0)</f>
        <v>5</v>
      </c>
      <c r="C48" s="23"/>
      <c r="D48" s="13"/>
      <c r="E48" s="61"/>
      <c r="F48" s="14"/>
      <c r="G48" s="14">
        <f t="shared" si="0"/>
        <v>0</v>
      </c>
      <c r="H48" s="15">
        <f t="shared" si="33"/>
        <v>0</v>
      </c>
      <c r="I48" s="15"/>
      <c r="J48" s="15"/>
    </row>
    <row r="49" spans="1:10" ht="13.5" customHeight="1" x14ac:dyDescent="0.25">
      <c r="A49" s="18"/>
      <c r="B49" s="86">
        <f t="shared" ref="B49:B70" si="45">IF($B$14&gt;0,$B$14,0)</f>
        <v>6</v>
      </c>
      <c r="C49" s="23"/>
      <c r="D49" s="13"/>
      <c r="E49" s="61"/>
      <c r="F49" s="14"/>
      <c r="G49" s="14">
        <f t="shared" si="0"/>
        <v>0</v>
      </c>
      <c r="H49" s="15">
        <f t="shared" si="33"/>
        <v>0</v>
      </c>
      <c r="I49" s="15"/>
      <c r="J49" s="15"/>
    </row>
    <row r="50" spans="1:10" ht="13.5" customHeight="1" x14ac:dyDescent="0.25">
      <c r="A50" s="18"/>
      <c r="B50" s="87">
        <f t="shared" ref="B50" si="46">IF($B$15&gt;0,$B$15,0)</f>
        <v>7</v>
      </c>
      <c r="C50" s="23"/>
      <c r="D50" s="13">
        <f t="shared" ref="D50" si="47">SUM(C44:C50)</f>
        <v>0</v>
      </c>
      <c r="E50" s="61"/>
      <c r="F50" s="14"/>
      <c r="G50" s="14">
        <f t="shared" si="0"/>
        <v>0</v>
      </c>
      <c r="H50" s="15">
        <f t="shared" si="33"/>
        <v>0</v>
      </c>
      <c r="I50" s="15">
        <f t="shared" ref="I50" si="48">IF(D50&gt;$D$6,$I$6*(D50-$D$6),0)</f>
        <v>0</v>
      </c>
      <c r="J50" s="15">
        <f t="shared" ref="J50" si="49">IF(SUM(H44:H50)&gt;I50,SUM(H44:H50),I50)</f>
        <v>0</v>
      </c>
    </row>
    <row r="51" spans="1:10" ht="13.5" customHeight="1" x14ac:dyDescent="0.25">
      <c r="A51" s="18">
        <f>'Grades 1-3'!A16</f>
        <v>45167</v>
      </c>
      <c r="B51" s="85">
        <f t="shared" si="32"/>
        <v>1</v>
      </c>
      <c r="C51" s="23"/>
      <c r="D51" s="13"/>
      <c r="E51" s="61"/>
      <c r="F51" s="14"/>
      <c r="G51" s="14">
        <f t="shared" si="0"/>
        <v>0</v>
      </c>
      <c r="H51" s="15">
        <f t="shared" si="33"/>
        <v>0</v>
      </c>
      <c r="I51" s="15"/>
      <c r="J51" s="15"/>
    </row>
    <row r="52" spans="1:10" ht="13.5" customHeight="1" x14ac:dyDescent="0.25">
      <c r="A52" s="18"/>
      <c r="B52" s="86">
        <f t="shared" si="41"/>
        <v>2</v>
      </c>
      <c r="C52" s="23"/>
      <c r="D52" s="13"/>
      <c r="E52" s="61"/>
      <c r="F52" s="14"/>
      <c r="G52" s="14">
        <f t="shared" si="0"/>
        <v>0</v>
      </c>
      <c r="H52" s="15">
        <f t="shared" si="33"/>
        <v>0</v>
      </c>
      <c r="I52" s="15"/>
      <c r="J52" s="15"/>
    </row>
    <row r="53" spans="1:10" ht="13.5" customHeight="1" x14ac:dyDescent="0.25">
      <c r="A53" s="18"/>
      <c r="B53" s="86">
        <f t="shared" si="42"/>
        <v>3</v>
      </c>
      <c r="C53" s="23"/>
      <c r="D53" s="13"/>
      <c r="E53" s="61"/>
      <c r="F53" s="14"/>
      <c r="G53" s="14">
        <f t="shared" si="0"/>
        <v>0</v>
      </c>
      <c r="H53" s="15">
        <f t="shared" si="33"/>
        <v>0</v>
      </c>
      <c r="I53" s="15"/>
      <c r="J53" s="15"/>
    </row>
    <row r="54" spans="1:10" ht="13.5" customHeight="1" x14ac:dyDescent="0.25">
      <c r="A54" s="18"/>
      <c r="B54" s="86">
        <f t="shared" si="43"/>
        <v>4</v>
      </c>
      <c r="C54" s="23"/>
      <c r="D54" s="13"/>
      <c r="E54" s="61"/>
      <c r="F54" s="14"/>
      <c r="G54" s="14">
        <f t="shared" si="0"/>
        <v>0</v>
      </c>
      <c r="H54" s="15">
        <f t="shared" si="33"/>
        <v>0</v>
      </c>
      <c r="I54" s="15"/>
      <c r="J54" s="15"/>
    </row>
    <row r="55" spans="1:10" ht="13.5" customHeight="1" x14ac:dyDescent="0.25">
      <c r="A55" s="18"/>
      <c r="B55" s="86">
        <f t="shared" ref="B55" si="50">IF($B$13&gt;0,$B$13,0)</f>
        <v>5</v>
      </c>
      <c r="C55" s="23"/>
      <c r="D55" s="13"/>
      <c r="E55" s="61"/>
      <c r="F55" s="14"/>
      <c r="G55" s="14">
        <f t="shared" si="0"/>
        <v>0</v>
      </c>
      <c r="H55" s="15">
        <f t="shared" si="33"/>
        <v>0</v>
      </c>
      <c r="I55" s="15"/>
      <c r="J55" s="15"/>
    </row>
    <row r="56" spans="1:10" ht="13.5" customHeight="1" x14ac:dyDescent="0.25">
      <c r="A56" s="18"/>
      <c r="B56" s="86">
        <f t="shared" si="45"/>
        <v>6</v>
      </c>
      <c r="C56" s="23"/>
      <c r="D56" s="13"/>
      <c r="E56" s="61"/>
      <c r="F56" s="14"/>
      <c r="G56" s="14">
        <f t="shared" si="0"/>
        <v>0</v>
      </c>
      <c r="H56" s="15">
        <f t="shared" si="33"/>
        <v>0</v>
      </c>
      <c r="I56" s="15"/>
      <c r="J56" s="15"/>
    </row>
    <row r="57" spans="1:10" ht="13.5" customHeight="1" x14ac:dyDescent="0.25">
      <c r="A57" s="18"/>
      <c r="B57" s="87">
        <f t="shared" ref="B57" si="51">IF($B$15&gt;0,$B$15,0)</f>
        <v>7</v>
      </c>
      <c r="C57" s="23"/>
      <c r="D57" s="13">
        <f t="shared" ref="D57" si="52">SUM(C51:C57)</f>
        <v>0</v>
      </c>
      <c r="E57" s="61"/>
      <c r="F57" s="14"/>
      <c r="G57" s="14">
        <f t="shared" si="0"/>
        <v>0</v>
      </c>
      <c r="H57" s="15">
        <f t="shared" si="33"/>
        <v>0</v>
      </c>
      <c r="I57" s="15">
        <f t="shared" ref="I57" si="53">IF(D57&gt;$D$6,$I$6*(D57-$D$6),0)</f>
        <v>0</v>
      </c>
      <c r="J57" s="15">
        <f t="shared" ref="J57" si="54">IF(SUM(H51:H57)&gt;I57,SUM(H51:H57),I57)</f>
        <v>0</v>
      </c>
    </row>
    <row r="58" spans="1:10" ht="13.5" customHeight="1" x14ac:dyDescent="0.25">
      <c r="A58" s="18">
        <f>'Grades 1-3'!A17</f>
        <v>45168</v>
      </c>
      <c r="B58" s="85">
        <f t="shared" si="32"/>
        <v>1</v>
      </c>
      <c r="C58" s="23"/>
      <c r="D58" s="13"/>
      <c r="E58" s="61"/>
      <c r="F58" s="14"/>
      <c r="G58" s="14">
        <f t="shared" si="0"/>
        <v>0</v>
      </c>
      <c r="H58" s="15">
        <f t="shared" si="33"/>
        <v>0</v>
      </c>
      <c r="I58" s="15"/>
      <c r="J58" s="15"/>
    </row>
    <row r="59" spans="1:10" ht="13.5" customHeight="1" x14ac:dyDescent="0.25">
      <c r="A59" s="18"/>
      <c r="B59" s="86">
        <f t="shared" si="41"/>
        <v>2</v>
      </c>
      <c r="C59" s="23"/>
      <c r="D59" s="13"/>
      <c r="E59" s="61"/>
      <c r="F59" s="14"/>
      <c r="G59" s="14">
        <f t="shared" si="0"/>
        <v>0</v>
      </c>
      <c r="H59" s="15">
        <f t="shared" si="33"/>
        <v>0</v>
      </c>
      <c r="I59" s="15"/>
      <c r="J59" s="15"/>
    </row>
    <row r="60" spans="1:10" ht="13.5" customHeight="1" x14ac:dyDescent="0.25">
      <c r="A60" s="18"/>
      <c r="B60" s="86">
        <f t="shared" si="42"/>
        <v>3</v>
      </c>
      <c r="C60" s="23"/>
      <c r="D60" s="13"/>
      <c r="E60" s="61"/>
      <c r="F60" s="14"/>
      <c r="G60" s="14">
        <f t="shared" si="0"/>
        <v>0</v>
      </c>
      <c r="H60" s="15">
        <f t="shared" si="33"/>
        <v>0</v>
      </c>
      <c r="I60" s="15"/>
      <c r="J60" s="15"/>
    </row>
    <row r="61" spans="1:10" ht="13.5" customHeight="1" x14ac:dyDescent="0.25">
      <c r="A61" s="18"/>
      <c r="B61" s="86">
        <f t="shared" si="43"/>
        <v>4</v>
      </c>
      <c r="C61" s="23"/>
      <c r="D61" s="13"/>
      <c r="E61" s="61"/>
      <c r="F61" s="14"/>
      <c r="G61" s="14">
        <f t="shared" si="0"/>
        <v>0</v>
      </c>
      <c r="H61" s="15">
        <f t="shared" si="33"/>
        <v>0</v>
      </c>
      <c r="I61" s="15"/>
      <c r="J61" s="15"/>
    </row>
    <row r="62" spans="1:10" ht="13.5" customHeight="1" x14ac:dyDescent="0.25">
      <c r="A62" s="18"/>
      <c r="B62" s="86">
        <f t="shared" ref="B62" si="55">IF($B$13&gt;0,$B$13,0)</f>
        <v>5</v>
      </c>
      <c r="C62" s="23"/>
      <c r="D62" s="13"/>
      <c r="E62" s="61"/>
      <c r="F62" s="14"/>
      <c r="G62" s="14">
        <f t="shared" si="0"/>
        <v>0</v>
      </c>
      <c r="H62" s="15">
        <f t="shared" si="33"/>
        <v>0</v>
      </c>
      <c r="I62" s="15"/>
      <c r="J62" s="15"/>
    </row>
    <row r="63" spans="1:10" ht="13.5" customHeight="1" x14ac:dyDescent="0.25">
      <c r="A63" s="18"/>
      <c r="B63" s="86">
        <f t="shared" si="45"/>
        <v>6</v>
      </c>
      <c r="C63" s="23"/>
      <c r="D63" s="13"/>
      <c r="E63" s="61"/>
      <c r="F63" s="14"/>
      <c r="G63" s="14">
        <f t="shared" si="0"/>
        <v>0</v>
      </c>
      <c r="H63" s="15">
        <f t="shared" si="33"/>
        <v>0</v>
      </c>
      <c r="I63" s="15"/>
      <c r="J63" s="15"/>
    </row>
    <row r="64" spans="1:10" ht="13.5" customHeight="1" x14ac:dyDescent="0.25">
      <c r="A64" s="18"/>
      <c r="B64" s="87">
        <f t="shared" ref="B64" si="56">IF($B$15&gt;0,$B$15,0)</f>
        <v>7</v>
      </c>
      <c r="C64" s="23"/>
      <c r="D64" s="13">
        <f t="shared" ref="D64" si="57">SUM(C58:C64)</f>
        <v>0</v>
      </c>
      <c r="E64" s="61"/>
      <c r="F64" s="14"/>
      <c r="G64" s="14">
        <f t="shared" si="0"/>
        <v>0</v>
      </c>
      <c r="H64" s="15">
        <f t="shared" si="33"/>
        <v>0</v>
      </c>
      <c r="I64" s="15">
        <f t="shared" ref="I64" si="58">IF(D64&gt;$D$6,$I$6*(D64-$D$6),0)</f>
        <v>0</v>
      </c>
      <c r="J64" s="15">
        <f t="shared" ref="J64" si="59">IF(SUM(H58:H64)&gt;I64,SUM(H58:H64),I64)</f>
        <v>0</v>
      </c>
    </row>
    <row r="65" spans="1:10" ht="13.5" customHeight="1" x14ac:dyDescent="0.25">
      <c r="A65" s="18">
        <f>'Grades 1-3'!A18</f>
        <v>45169</v>
      </c>
      <c r="B65" s="85">
        <f t="shared" si="32"/>
        <v>1</v>
      </c>
      <c r="C65" s="23"/>
      <c r="D65" s="13"/>
      <c r="E65" s="61"/>
      <c r="F65" s="14"/>
      <c r="G65" s="14">
        <f t="shared" ref="G65:G71" si="60">IF(C65&gt;$C$6,(C65-$C$6)*$G$6,0)</f>
        <v>0</v>
      </c>
      <c r="H65" s="15">
        <f t="shared" ref="H65:H71" si="61">G65</f>
        <v>0</v>
      </c>
      <c r="I65" s="15"/>
      <c r="J65" s="15"/>
    </row>
    <row r="66" spans="1:10" ht="13.5" customHeight="1" x14ac:dyDescent="0.25">
      <c r="A66" s="18"/>
      <c r="B66" s="86">
        <f t="shared" si="41"/>
        <v>2</v>
      </c>
      <c r="C66" s="23"/>
      <c r="D66" s="13"/>
      <c r="E66" s="61"/>
      <c r="F66" s="14"/>
      <c r="G66" s="14">
        <f t="shared" si="60"/>
        <v>0</v>
      </c>
      <c r="H66" s="15">
        <f t="shared" si="61"/>
        <v>0</v>
      </c>
      <c r="I66" s="15"/>
      <c r="J66" s="15"/>
    </row>
    <row r="67" spans="1:10" ht="13.5" customHeight="1" x14ac:dyDescent="0.25">
      <c r="A67" s="18"/>
      <c r="B67" s="86">
        <f t="shared" si="42"/>
        <v>3</v>
      </c>
      <c r="C67" s="23"/>
      <c r="D67" s="13"/>
      <c r="E67" s="61"/>
      <c r="F67" s="14"/>
      <c r="G67" s="14">
        <f t="shared" si="60"/>
        <v>0</v>
      </c>
      <c r="H67" s="15">
        <f t="shared" si="61"/>
        <v>0</v>
      </c>
      <c r="I67" s="15"/>
      <c r="J67" s="15"/>
    </row>
    <row r="68" spans="1:10" ht="13.5" customHeight="1" x14ac:dyDescent="0.25">
      <c r="A68" s="18"/>
      <c r="B68" s="86">
        <f t="shared" si="43"/>
        <v>4</v>
      </c>
      <c r="C68" s="23"/>
      <c r="D68" s="13"/>
      <c r="E68" s="61"/>
      <c r="F68" s="14"/>
      <c r="G68" s="14">
        <f t="shared" si="60"/>
        <v>0</v>
      </c>
      <c r="H68" s="15">
        <f t="shared" si="61"/>
        <v>0</v>
      </c>
      <c r="I68" s="15"/>
      <c r="J68" s="15"/>
    </row>
    <row r="69" spans="1:10" ht="13.5" customHeight="1" x14ac:dyDescent="0.25">
      <c r="A69" s="18"/>
      <c r="B69" s="86">
        <f t="shared" ref="B69" si="62">IF($B$13&gt;0,$B$13,0)</f>
        <v>5</v>
      </c>
      <c r="C69" s="23"/>
      <c r="D69" s="13"/>
      <c r="E69" s="61"/>
      <c r="F69" s="14"/>
      <c r="G69" s="14">
        <f t="shared" si="60"/>
        <v>0</v>
      </c>
      <c r="H69" s="15">
        <f t="shared" si="61"/>
        <v>0</v>
      </c>
      <c r="I69" s="15"/>
      <c r="J69" s="15"/>
    </row>
    <row r="70" spans="1:10" ht="13.5" customHeight="1" x14ac:dyDescent="0.25">
      <c r="A70" s="18"/>
      <c r="B70" s="86">
        <f t="shared" si="45"/>
        <v>6</v>
      </c>
      <c r="C70" s="23"/>
      <c r="D70" s="13"/>
      <c r="E70" s="61"/>
      <c r="F70" s="14"/>
      <c r="G70" s="14">
        <f t="shared" si="60"/>
        <v>0</v>
      </c>
      <c r="H70" s="15">
        <f t="shared" si="61"/>
        <v>0</v>
      </c>
      <c r="I70" s="15"/>
      <c r="J70" s="15"/>
    </row>
    <row r="71" spans="1:10" ht="13.5" customHeight="1" x14ac:dyDescent="0.25">
      <c r="A71" s="18"/>
      <c r="B71" s="86">
        <f t="shared" ref="B71" si="63">IF($B$15&gt;0,$B$15,0)</f>
        <v>7</v>
      </c>
      <c r="C71" s="96"/>
      <c r="D71" s="13">
        <f t="shared" ref="D71" si="64">SUM(C65:C71)</f>
        <v>0</v>
      </c>
      <c r="E71" s="61"/>
      <c r="F71" s="14"/>
      <c r="G71" s="14">
        <f t="shared" si="60"/>
        <v>0</v>
      </c>
      <c r="H71" s="15">
        <f t="shared" si="61"/>
        <v>0</v>
      </c>
      <c r="I71" s="15">
        <f t="shared" ref="I71" si="65">IF(D71&gt;$D$6,$I$6*(D71-$D$6),0)</f>
        <v>0</v>
      </c>
      <c r="J71" s="15">
        <f t="shared" ref="J71" si="66">IF(SUM(H65:H71)&gt;I71,SUM(H65:H71),I71)</f>
        <v>0</v>
      </c>
    </row>
    <row r="72" spans="1:10" ht="19.5" thickBot="1" x14ac:dyDescent="0.35">
      <c r="A72" s="106" t="s">
        <v>2</v>
      </c>
      <c r="B72" s="109"/>
      <c r="C72" s="102"/>
      <c r="D72" s="103"/>
      <c r="E72" s="103"/>
      <c r="F72" s="107"/>
      <c r="G72" s="100"/>
      <c r="H72" s="104"/>
      <c r="I72" s="104"/>
      <c r="J72" s="105">
        <f>SUM(J9:J71)</f>
        <v>0</v>
      </c>
    </row>
    <row r="73" spans="1:10" ht="8.1" customHeight="1" thickTop="1" x14ac:dyDescent="0.25">
      <c r="A73" s="16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57" t="s">
        <v>19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8.1" customHeight="1" x14ac:dyDescent="0.25">
      <c r="A75" s="16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58" t="s">
        <v>21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59" t="s">
        <v>22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9.9499999999999993" customHeight="1" x14ac:dyDescent="0.25">
      <c r="A78" s="31"/>
      <c r="B78" s="31"/>
      <c r="D78" s="31"/>
      <c r="E78" s="31"/>
    </row>
    <row r="79" spans="1:10" x14ac:dyDescent="0.25">
      <c r="C79" s="34"/>
      <c r="E79" s="30"/>
    </row>
    <row r="80" spans="1:10" x14ac:dyDescent="0.25">
      <c r="A80" s="44" t="s">
        <v>13</v>
      </c>
      <c r="B80" s="45"/>
      <c r="C80" s="46"/>
      <c r="D80" s="46"/>
      <c r="E80" s="30"/>
      <c r="G80" s="47" t="s">
        <v>1</v>
      </c>
      <c r="H80" s="47"/>
    </row>
    <row r="81" spans="1:8" ht="9.9499999999999993" customHeight="1" x14ac:dyDescent="0.25">
      <c r="A81" s="31"/>
      <c r="B81" s="31"/>
      <c r="D81" s="31"/>
      <c r="E81" s="30"/>
    </row>
    <row r="82" spans="1:8" x14ac:dyDescent="0.25">
      <c r="A82" s="48"/>
      <c r="B82" s="49"/>
      <c r="C82" s="50"/>
      <c r="D82" s="51"/>
      <c r="E82" s="30"/>
    </row>
    <row r="83" spans="1:8" ht="17.25" x14ac:dyDescent="0.25">
      <c r="A83" s="44" t="s">
        <v>35</v>
      </c>
      <c r="B83" s="67"/>
      <c r="C83" s="67"/>
      <c r="D83" s="52"/>
      <c r="E83" s="30"/>
      <c r="G83" s="47" t="s">
        <v>1</v>
      </c>
      <c r="H83" s="47"/>
    </row>
    <row r="84" spans="1:8" x14ac:dyDescent="0.25">
      <c r="A84" s="53"/>
      <c r="B84" s="54"/>
      <c r="C84" s="55"/>
      <c r="D84" s="55"/>
      <c r="E84" s="30"/>
      <c r="G84" s="30"/>
      <c r="H84" s="30"/>
    </row>
    <row r="85" spans="1:8" ht="9.9499999999999993" customHeight="1" x14ac:dyDescent="0.25">
      <c r="A85" s="31"/>
      <c r="B85" s="31"/>
      <c r="D85" s="31"/>
      <c r="E85" s="31"/>
    </row>
    <row r="86" spans="1:8" x14ac:dyDescent="0.25">
      <c r="A86" s="31" t="s">
        <v>20</v>
      </c>
      <c r="B86" s="31"/>
      <c r="D86" s="31"/>
      <c r="E86" s="31"/>
    </row>
    <row r="87" spans="1:8" ht="18.75" x14ac:dyDescent="0.3">
      <c r="A87" s="90" t="str">
        <f>'Grades 6-8 NMS 1 FTE'!A78:G78</f>
        <v xml:space="preserve">   01-0000-0-1103-000-1110-1000-000-108</v>
      </c>
      <c r="B87" s="90"/>
      <c r="C87" s="90"/>
      <c r="D87" s="90"/>
      <c r="E87" s="90"/>
      <c r="F87" s="56"/>
      <c r="G87" s="56"/>
    </row>
  </sheetData>
  <sheetProtection algorithmName="SHA-512" hashValue="Og/ZjMW3u32FnJxbdUVNdb6jK2B6+HrWv77Xd4ifRpqv7tM8e8l3v6aMedMdxPhySBsqQLrlu4MfFMxLs8IOKg==" saltValue="02qCN1VWGkdXrS7BB8QKLg==" spinCount="100000" sheet="1" objects="1" scenarios="1"/>
  <mergeCells count="5">
    <mergeCell ref="A2:J2"/>
    <mergeCell ref="C5:D5"/>
    <mergeCell ref="H5:J5"/>
    <mergeCell ref="E7:E8"/>
    <mergeCell ref="B1:J1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5"/>
  <sheetViews>
    <sheetView zoomScaleNormal="100" zoomScaleSheetLayoutView="100" workbookViewId="0">
      <pane ySplit="9" topLeftCell="A10" activePane="bottomLeft" state="frozen"/>
      <selection activeCell="A7" sqref="A7"/>
      <selection pane="bottomLeft" activeCell="E7" sqref="E7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3" t="str">
        <f>'Grade TK'!A1</f>
        <v>2023-24</v>
      </c>
      <c r="B1" s="112" t="s">
        <v>48</v>
      </c>
      <c r="C1" s="112"/>
      <c r="D1" s="112"/>
      <c r="E1" s="112"/>
      <c r="F1" s="112"/>
    </row>
    <row r="2" spans="1:6" ht="16.5" thickBot="1" x14ac:dyDescent="0.3">
      <c r="A2" s="138" t="str">
        <f>'Grade TK'!A2:F2</f>
        <v>August 21st - August 31st</v>
      </c>
      <c r="B2" s="138"/>
      <c r="C2" s="138"/>
      <c r="D2" s="138"/>
      <c r="E2" s="138"/>
      <c r="F2" s="138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26</v>
      </c>
      <c r="F6" s="2"/>
    </row>
    <row r="7" spans="1:6" s="40" customFormat="1" x14ac:dyDescent="0.25">
      <c r="A7" s="2"/>
      <c r="B7" s="2">
        <v>25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ht="14.25" customHeight="1" x14ac:dyDescent="0.25">
      <c r="A10" s="65"/>
      <c r="B10" s="66"/>
      <c r="C10" s="66"/>
      <c r="D10" s="66"/>
      <c r="E10" s="66"/>
      <c r="F10" s="65"/>
    </row>
    <row r="11" spans="1:6" x14ac:dyDescent="0.25">
      <c r="A11" s="18">
        <f>'Grade TK'!A11</f>
        <v>45159</v>
      </c>
      <c r="B11" s="23"/>
      <c r="C11" s="1"/>
      <c r="D11" s="14"/>
      <c r="E11" s="14">
        <f>IF(B11&gt;$B$7,(B11-$B$7)*$E$7,0)</f>
        <v>0</v>
      </c>
      <c r="F11" s="15">
        <f t="shared" ref="F11:F19" si="0">D11+E11</f>
        <v>0</v>
      </c>
    </row>
    <row r="12" spans="1:6" x14ac:dyDescent="0.25">
      <c r="A12" s="18">
        <f>'Grade TK'!A12</f>
        <v>45160</v>
      </c>
      <c r="B12" s="23"/>
      <c r="C12" s="1"/>
      <c r="D12" s="14"/>
      <c r="E12" s="14">
        <f>IF(B12&gt;$B$7,(B12-$B$7)*$E$7,0)</f>
        <v>0</v>
      </c>
      <c r="F12" s="15">
        <f t="shared" ref="F12" si="1">D12+E12</f>
        <v>0</v>
      </c>
    </row>
    <row r="13" spans="1:6" x14ac:dyDescent="0.25">
      <c r="A13" s="18">
        <f>'Grade TK'!A13</f>
        <v>45161</v>
      </c>
      <c r="B13" s="23"/>
      <c r="C13" s="1"/>
      <c r="D13" s="14"/>
      <c r="E13" s="14">
        <f t="shared" ref="E13:E19" si="2">IF(B13&gt;$B$7,(B13-$B$7)*$E$7,0)</f>
        <v>0</v>
      </c>
      <c r="F13" s="15">
        <f t="shared" si="0"/>
        <v>0</v>
      </c>
    </row>
    <row r="14" spans="1:6" x14ac:dyDescent="0.25">
      <c r="A14" s="18">
        <f>'Grade TK'!A14</f>
        <v>45162</v>
      </c>
      <c r="B14" s="23"/>
      <c r="C14" s="1"/>
      <c r="D14" s="14"/>
      <c r="E14" s="14">
        <f t="shared" ref="E14:E15" si="3">IF(B14&gt;$B$7,(B14-$B$7)*$E$7,0)</f>
        <v>0</v>
      </c>
      <c r="F14" s="15">
        <f t="shared" ref="F14:F15" si="4">D14+E14</f>
        <v>0</v>
      </c>
    </row>
    <row r="15" spans="1:6" x14ac:dyDescent="0.25">
      <c r="A15" s="18">
        <f>'Grade TK'!A15</f>
        <v>45163</v>
      </c>
      <c r="B15" s="23"/>
      <c r="C15" s="1"/>
      <c r="D15" s="14"/>
      <c r="E15" s="14">
        <f t="shared" si="3"/>
        <v>0</v>
      </c>
      <c r="F15" s="15">
        <f t="shared" si="4"/>
        <v>0</v>
      </c>
    </row>
    <row r="16" spans="1:6" x14ac:dyDescent="0.25">
      <c r="A16" s="18">
        <f>'Grade TK'!A16</f>
        <v>45166</v>
      </c>
      <c r="B16" s="23"/>
      <c r="C16" s="1"/>
      <c r="D16" s="14"/>
      <c r="E16" s="14">
        <f t="shared" si="2"/>
        <v>0</v>
      </c>
      <c r="F16" s="15">
        <f t="shared" si="0"/>
        <v>0</v>
      </c>
    </row>
    <row r="17" spans="1:6" x14ac:dyDescent="0.25">
      <c r="A17" s="18">
        <f>'Grade TK'!A17</f>
        <v>45167</v>
      </c>
      <c r="B17" s="23"/>
      <c r="C17" s="1"/>
      <c r="D17" s="14"/>
      <c r="E17" s="14">
        <f t="shared" si="2"/>
        <v>0</v>
      </c>
      <c r="F17" s="15">
        <f t="shared" si="0"/>
        <v>0</v>
      </c>
    </row>
    <row r="18" spans="1:6" x14ac:dyDescent="0.25">
      <c r="A18" s="18">
        <f>'Grade TK'!A18</f>
        <v>45168</v>
      </c>
      <c r="B18" s="23"/>
      <c r="C18" s="1"/>
      <c r="D18" s="14"/>
      <c r="E18" s="14">
        <f t="shared" si="2"/>
        <v>0</v>
      </c>
      <c r="F18" s="15">
        <f t="shared" si="0"/>
        <v>0</v>
      </c>
    </row>
    <row r="19" spans="1:6" x14ac:dyDescent="0.25">
      <c r="A19" s="18">
        <f>'Grade TK'!A19</f>
        <v>45169</v>
      </c>
      <c r="B19" s="96"/>
      <c r="C19" s="1"/>
      <c r="D19" s="14"/>
      <c r="E19" s="14">
        <f t="shared" si="2"/>
        <v>0</v>
      </c>
      <c r="F19" s="15">
        <f t="shared" si="0"/>
        <v>0</v>
      </c>
    </row>
    <row r="20" spans="1:6" s="40" customFormat="1" ht="19.5" thickBot="1" x14ac:dyDescent="0.35">
      <c r="A20" s="97" t="s">
        <v>2</v>
      </c>
      <c r="B20" s="98"/>
      <c r="C20" s="98"/>
      <c r="D20" s="99"/>
      <c r="E20" s="99"/>
      <c r="F20" s="100">
        <f>SUM(F11:F19)</f>
        <v>0</v>
      </c>
    </row>
    <row r="21" spans="1:6" ht="8.1" customHeight="1" thickTop="1" x14ac:dyDescent="0.25">
      <c r="A21" s="16"/>
      <c r="B21" s="1"/>
      <c r="C21" s="1"/>
      <c r="D21" s="1"/>
      <c r="E21" s="1"/>
      <c r="F21" s="1"/>
    </row>
    <row r="22" spans="1:6" x14ac:dyDescent="0.25">
      <c r="A22" s="57" t="s">
        <v>19</v>
      </c>
      <c r="B22" s="1"/>
      <c r="C22" s="1"/>
      <c r="D22" s="1"/>
      <c r="E22" s="1"/>
      <c r="F22" s="1"/>
    </row>
    <row r="23" spans="1:6" ht="8.1" customHeight="1" x14ac:dyDescent="0.25">
      <c r="A23" s="16"/>
      <c r="B23" s="1"/>
      <c r="C23" s="1"/>
      <c r="D23" s="1"/>
      <c r="E23" s="1"/>
      <c r="F23" s="1"/>
    </row>
    <row r="24" spans="1:6" x14ac:dyDescent="0.25">
      <c r="A24" s="58" t="s">
        <v>21</v>
      </c>
      <c r="B24" s="1"/>
      <c r="C24" s="1"/>
      <c r="D24" s="1"/>
      <c r="E24" s="1"/>
      <c r="F24" s="1"/>
    </row>
    <row r="25" spans="1:6" x14ac:dyDescent="0.25">
      <c r="A25" s="59" t="s">
        <v>22</v>
      </c>
      <c r="B25" s="1"/>
      <c r="C25" s="1"/>
      <c r="D25" s="1"/>
      <c r="E25" s="1"/>
      <c r="F25" s="1"/>
    </row>
    <row r="26" spans="1:6" ht="9.9499999999999993" customHeight="1" x14ac:dyDescent="0.25"/>
    <row r="27" spans="1:6" x14ac:dyDescent="0.25">
      <c r="A27" s="32"/>
      <c r="B27" s="33"/>
      <c r="C27" s="34"/>
    </row>
    <row r="28" spans="1:6" x14ac:dyDescent="0.25">
      <c r="A28" s="44" t="s">
        <v>13</v>
      </c>
      <c r="B28" s="45"/>
      <c r="C28" s="46"/>
      <c r="D28" s="30"/>
      <c r="E28" s="47" t="s">
        <v>1</v>
      </c>
      <c r="F28" s="47"/>
    </row>
    <row r="29" spans="1:6" ht="9.9499999999999993" customHeight="1" x14ac:dyDescent="0.25"/>
    <row r="30" spans="1:6" x14ac:dyDescent="0.25">
      <c r="A30" s="48"/>
      <c r="B30" s="49"/>
      <c r="C30" s="50"/>
      <c r="E30" s="51"/>
      <c r="F30" s="51"/>
    </row>
    <row r="31" spans="1:6" s="30" customFormat="1" ht="17.25" x14ac:dyDescent="0.25">
      <c r="A31" s="44" t="s">
        <v>35</v>
      </c>
      <c r="B31" s="67"/>
      <c r="C31" s="67"/>
      <c r="E31" s="30" t="s">
        <v>1</v>
      </c>
    </row>
    <row r="32" spans="1:6" x14ac:dyDescent="0.25">
      <c r="A32" s="53"/>
      <c r="B32" s="54"/>
      <c r="C32" s="55"/>
      <c r="D32" s="30"/>
      <c r="E32" s="30"/>
      <c r="F32" s="30"/>
    </row>
    <row r="33" spans="1:6" ht="8.1" customHeight="1" x14ac:dyDescent="0.25">
      <c r="A33" s="32"/>
    </row>
    <row r="34" spans="1:6" x14ac:dyDescent="0.25">
      <c r="A34" s="31" t="s">
        <v>20</v>
      </c>
    </row>
    <row r="35" spans="1:6" ht="18.75" x14ac:dyDescent="0.3">
      <c r="A35" s="139" t="s">
        <v>43</v>
      </c>
      <c r="B35" s="139"/>
      <c r="C35" s="139"/>
      <c r="D35" s="139"/>
      <c r="E35" s="139"/>
      <c r="F35" s="139"/>
    </row>
  </sheetData>
  <sheetProtection algorithmName="SHA-512" hashValue="xsDQ6Fu+jXtKCwc9497DF/A5O+D/yTm6mIfdpOaWMdj2bWMvyzsRfbkX8mKckDpSvqP/fpyLqbSInhuOrDgjGg==" saltValue="Br5HVsafnN/ymahrdufRPQ==" spinCount="100000" sheet="1" objects="1" scenarios="1"/>
  <mergeCells count="2">
    <mergeCell ref="A2:F2"/>
    <mergeCell ref="A35:F35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4"/>
  <sheetViews>
    <sheetView zoomScaleNormal="100" zoomScaleSheetLayoutView="100" workbookViewId="0">
      <pane ySplit="9" topLeftCell="A10" activePane="bottomLeft" state="frozen"/>
      <selection activeCell="A7" sqref="A7"/>
      <selection pane="bottomLeft" activeCell="F20" sqref="F20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0" t="str">
        <f>'Grade K'!A1</f>
        <v>2023-24</v>
      </c>
      <c r="B1" s="112" t="s">
        <v>42</v>
      </c>
      <c r="C1" s="112"/>
      <c r="D1" s="112"/>
      <c r="E1" s="112"/>
      <c r="F1" s="112"/>
    </row>
    <row r="2" spans="1:6" ht="16.5" thickBot="1" x14ac:dyDescent="0.3">
      <c r="A2" s="138" t="str">
        <f>'Grade K'!A2:F2</f>
        <v>August 21st - August 31st</v>
      </c>
      <c r="B2" s="138"/>
      <c r="C2" s="138"/>
      <c r="D2" s="138"/>
      <c r="E2" s="138"/>
      <c r="F2" s="138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32</v>
      </c>
      <c r="F6" s="2"/>
    </row>
    <row r="7" spans="1:6" s="40" customFormat="1" x14ac:dyDescent="0.25">
      <c r="A7" s="2"/>
      <c r="B7" s="2">
        <v>28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f>'Grade K'!A11</f>
        <v>45159</v>
      </c>
      <c r="B10" s="23"/>
      <c r="C10" s="1"/>
      <c r="D10" s="14"/>
      <c r="E10" s="14">
        <f>IF(B10&gt;$B$7,(B10-$B$7)*$E$7,0)</f>
        <v>0</v>
      </c>
      <c r="F10" s="15">
        <f t="shared" ref="F10:F11" si="0">D10+E10</f>
        <v>0</v>
      </c>
    </row>
    <row r="11" spans="1:6" x14ac:dyDescent="0.25">
      <c r="A11" s="18">
        <f>'Grade K'!A12</f>
        <v>45160</v>
      </c>
      <c r="B11" s="23"/>
      <c r="C11" s="1"/>
      <c r="D11" s="14"/>
      <c r="E11" s="14">
        <f t="shared" ref="E11:E12" si="1">IF(B11&gt;$B$7,(B11-$B$7)*$E$7,0)</f>
        <v>0</v>
      </c>
      <c r="F11" s="15">
        <f t="shared" si="0"/>
        <v>0</v>
      </c>
    </row>
    <row r="12" spans="1:6" x14ac:dyDescent="0.25">
      <c r="A12" s="18">
        <f>'Grade K'!A13</f>
        <v>45161</v>
      </c>
      <c r="B12" s="23"/>
      <c r="C12" s="1"/>
      <c r="D12" s="14"/>
      <c r="E12" s="14">
        <f t="shared" si="1"/>
        <v>0</v>
      </c>
      <c r="F12" s="15">
        <f t="shared" ref="F12:F18" si="2">D12+E12</f>
        <v>0</v>
      </c>
    </row>
    <row r="13" spans="1:6" x14ac:dyDescent="0.25">
      <c r="A13" s="18">
        <f>'Grade K'!A14</f>
        <v>45162</v>
      </c>
      <c r="B13" s="23"/>
      <c r="C13" s="1"/>
      <c r="D13" s="14"/>
      <c r="E13" s="14">
        <f t="shared" ref="E13:E18" si="3">IF(B13&gt;$B$7,(B13-$B$7)*$E$7,0)</f>
        <v>0</v>
      </c>
      <c r="F13" s="15">
        <f t="shared" si="2"/>
        <v>0</v>
      </c>
    </row>
    <row r="14" spans="1:6" x14ac:dyDescent="0.25">
      <c r="A14" s="18">
        <f>'Grade K'!A15</f>
        <v>45163</v>
      </c>
      <c r="B14" s="23"/>
      <c r="C14" s="1"/>
      <c r="D14" s="14"/>
      <c r="E14" s="14">
        <f t="shared" si="3"/>
        <v>0</v>
      </c>
      <c r="F14" s="15">
        <f t="shared" si="2"/>
        <v>0</v>
      </c>
    </row>
    <row r="15" spans="1:6" x14ac:dyDescent="0.25">
      <c r="A15" s="18">
        <f>'Grade K'!A16</f>
        <v>45166</v>
      </c>
      <c r="B15" s="23"/>
      <c r="C15" s="1"/>
      <c r="D15" s="14"/>
      <c r="E15" s="14">
        <f t="shared" si="3"/>
        <v>0</v>
      </c>
      <c r="F15" s="15">
        <f t="shared" si="2"/>
        <v>0</v>
      </c>
    </row>
    <row r="16" spans="1:6" x14ac:dyDescent="0.25">
      <c r="A16" s="18">
        <f>'Grade K'!A17</f>
        <v>45167</v>
      </c>
      <c r="B16" s="23"/>
      <c r="C16" s="1"/>
      <c r="D16" s="14"/>
      <c r="E16" s="14">
        <f t="shared" si="3"/>
        <v>0</v>
      </c>
      <c r="F16" s="15">
        <f t="shared" si="2"/>
        <v>0</v>
      </c>
    </row>
    <row r="17" spans="1:6" x14ac:dyDescent="0.25">
      <c r="A17" s="18">
        <f>'Grade K'!A18</f>
        <v>45168</v>
      </c>
      <c r="B17" s="23"/>
      <c r="C17" s="1"/>
      <c r="D17" s="14"/>
      <c r="E17" s="14">
        <f t="shared" si="3"/>
        <v>0</v>
      </c>
      <c r="F17" s="15">
        <f t="shared" si="2"/>
        <v>0</v>
      </c>
    </row>
    <row r="18" spans="1:6" x14ac:dyDescent="0.25">
      <c r="A18" s="18">
        <f>'Grade K'!A19</f>
        <v>45169</v>
      </c>
      <c r="B18" s="96"/>
      <c r="C18" s="1"/>
      <c r="D18" s="14"/>
      <c r="E18" s="14">
        <f t="shared" si="3"/>
        <v>0</v>
      </c>
      <c r="F18" s="15">
        <f t="shared" si="2"/>
        <v>0</v>
      </c>
    </row>
    <row r="19" spans="1:6" s="40" customFormat="1" ht="19.5" thickBot="1" x14ac:dyDescent="0.35">
      <c r="A19" s="97" t="s">
        <v>2</v>
      </c>
      <c r="B19" s="98"/>
      <c r="C19" s="98"/>
      <c r="D19" s="99"/>
      <c r="E19" s="99"/>
      <c r="F19" s="100">
        <f>SUM(F10:F18)</f>
        <v>0</v>
      </c>
    </row>
    <row r="20" spans="1:6" ht="8.1" customHeight="1" thickTop="1" x14ac:dyDescent="0.25">
      <c r="A20" s="16"/>
      <c r="B20" s="1"/>
      <c r="C20" s="1"/>
      <c r="D20" s="1"/>
      <c r="E20" s="1"/>
      <c r="F20" s="1"/>
    </row>
    <row r="21" spans="1:6" x14ac:dyDescent="0.25">
      <c r="A21" s="57" t="s">
        <v>19</v>
      </c>
      <c r="B21" s="1"/>
      <c r="C21" s="1"/>
      <c r="D21" s="1"/>
      <c r="E21" s="1"/>
      <c r="F21" s="1"/>
    </row>
    <row r="22" spans="1:6" ht="8.1" customHeight="1" x14ac:dyDescent="0.25">
      <c r="A22" s="16"/>
      <c r="B22" s="1"/>
      <c r="C22" s="1"/>
      <c r="D22" s="1"/>
      <c r="E22" s="1"/>
      <c r="F22" s="1"/>
    </row>
    <row r="23" spans="1:6" x14ac:dyDescent="0.25">
      <c r="A23" s="58" t="s">
        <v>21</v>
      </c>
      <c r="B23" s="1"/>
      <c r="C23" s="1"/>
      <c r="D23" s="1"/>
      <c r="E23" s="1"/>
      <c r="F23" s="1"/>
    </row>
    <row r="24" spans="1:6" x14ac:dyDescent="0.25">
      <c r="A24" s="59" t="s">
        <v>22</v>
      </c>
      <c r="B24" s="1"/>
      <c r="C24" s="1"/>
      <c r="D24" s="1"/>
      <c r="E24" s="1"/>
      <c r="F24" s="1"/>
    </row>
    <row r="25" spans="1:6" ht="9.9499999999999993" customHeight="1" x14ac:dyDescent="0.25"/>
    <row r="26" spans="1:6" x14ac:dyDescent="0.25">
      <c r="A26" s="32"/>
      <c r="B26" s="33"/>
      <c r="C26" s="34"/>
    </row>
    <row r="27" spans="1:6" x14ac:dyDescent="0.25">
      <c r="A27" s="44" t="s">
        <v>13</v>
      </c>
      <c r="B27" s="45"/>
      <c r="C27" s="46"/>
      <c r="D27" s="30"/>
      <c r="E27" s="47" t="s">
        <v>1</v>
      </c>
      <c r="F27" s="47"/>
    </row>
    <row r="28" spans="1:6" ht="9.9499999999999993" customHeight="1" x14ac:dyDescent="0.25"/>
    <row r="29" spans="1:6" x14ac:dyDescent="0.25">
      <c r="A29" s="48"/>
      <c r="B29" s="49"/>
      <c r="C29" s="50"/>
      <c r="E29" s="51"/>
      <c r="F29" s="51"/>
    </row>
    <row r="30" spans="1:6" s="30" customFormat="1" ht="17.25" x14ac:dyDescent="0.25">
      <c r="A30" s="44" t="s">
        <v>35</v>
      </c>
      <c r="B30" s="67"/>
      <c r="C30" s="67"/>
      <c r="E30" s="30" t="s">
        <v>1</v>
      </c>
    </row>
    <row r="31" spans="1:6" x14ac:dyDescent="0.25">
      <c r="A31" s="53"/>
      <c r="B31" s="54"/>
      <c r="C31" s="55"/>
      <c r="D31" s="30"/>
      <c r="E31" s="30"/>
      <c r="F31" s="30"/>
    </row>
    <row r="32" spans="1:6" ht="8.1" customHeight="1" x14ac:dyDescent="0.25">
      <c r="A32" s="32"/>
    </row>
    <row r="33" spans="1:6" x14ac:dyDescent="0.25">
      <c r="A33" s="31" t="s">
        <v>20</v>
      </c>
    </row>
    <row r="34" spans="1:6" ht="18.75" x14ac:dyDescent="0.3">
      <c r="A34" s="139" t="str">
        <f>'Grade K'!A35:F35</f>
        <v xml:space="preserve">   01-0000-0-1103-000-1110-1000-000-108</v>
      </c>
      <c r="B34" s="139"/>
      <c r="C34" s="139"/>
      <c r="D34" s="139"/>
      <c r="E34" s="139"/>
      <c r="F34" s="139"/>
    </row>
  </sheetData>
  <sheetProtection algorithmName="SHA-512" hashValue="Ap7/434WGO879at0L7X1NlzMBIm4O/AWPAF9Q/y2f405rboD7f0UII+UcWCadFnqCjg6PCIIKhh60B+DKjh6aQ==" saltValue="qJvVmWKxM9yvJIoaPx2tWw==" spinCount="100000" sheet="1" objects="1" scenarios="1"/>
  <mergeCells count="2">
    <mergeCell ref="A2:F2"/>
    <mergeCell ref="A34:F34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4"/>
  <sheetViews>
    <sheetView zoomScaleNormal="100" zoomScaleSheetLayoutView="100" workbookViewId="0">
      <pane ySplit="9" topLeftCell="A10" activePane="bottomLeft" state="frozen"/>
      <selection activeCell="A7" sqref="A7"/>
      <selection pane="bottomLeft" activeCell="L17" sqref="L17"/>
    </sheetView>
  </sheetViews>
  <sheetFormatPr defaultColWidth="9.140625" defaultRowHeight="15" x14ac:dyDescent="0.25"/>
  <cols>
    <col min="1" max="1" width="12.28515625" style="31" customWidth="1"/>
    <col min="2" max="2" width="10" style="31" customWidth="1"/>
    <col min="3" max="3" width="16.28515625" style="31" customWidth="1"/>
    <col min="4" max="5" width="9.140625" style="31"/>
    <col min="6" max="6" width="11.7109375" style="31" bestFit="1" customWidth="1"/>
    <col min="7" max="16384" width="9.140625" style="31"/>
  </cols>
  <sheetData>
    <row r="1" spans="1:6" s="30" customFormat="1" ht="15.75" x14ac:dyDescent="0.25">
      <c r="A1" s="110" t="str">
        <f>'Grades 1-3'!A1</f>
        <v>2023-24</v>
      </c>
      <c r="B1" s="112" t="s">
        <v>36</v>
      </c>
      <c r="C1" s="112"/>
      <c r="D1" s="112"/>
      <c r="E1" s="112"/>
      <c r="F1" s="112"/>
    </row>
    <row r="2" spans="1:6" ht="16.5" thickBot="1" x14ac:dyDescent="0.3">
      <c r="A2" s="138" t="str">
        <f>+'Grades 1-3'!A2:F2</f>
        <v>August 21st - August 31st</v>
      </c>
      <c r="B2" s="138"/>
      <c r="C2" s="138"/>
      <c r="D2" s="138"/>
      <c r="E2" s="138"/>
      <c r="F2" s="138"/>
    </row>
    <row r="3" spans="1:6" ht="8.1" customHeight="1" x14ac:dyDescent="0.25">
      <c r="A3" s="1"/>
      <c r="B3" s="1"/>
      <c r="C3" s="1"/>
      <c r="D3" s="1"/>
      <c r="E3" s="1"/>
      <c r="F3" s="1"/>
    </row>
    <row r="4" spans="1:6" x14ac:dyDescent="0.25">
      <c r="A4" s="36" t="s">
        <v>3</v>
      </c>
      <c r="B4" s="21" t="s">
        <v>6</v>
      </c>
      <c r="C4" s="63"/>
      <c r="D4" s="37"/>
      <c r="E4" s="38"/>
      <c r="F4" s="22" t="s">
        <v>14</v>
      </c>
    </row>
    <row r="5" spans="1:6" x14ac:dyDescent="0.25">
      <c r="A5" s="1"/>
      <c r="B5" s="1"/>
      <c r="C5" s="1"/>
      <c r="D5" s="1"/>
      <c r="E5" s="1"/>
      <c r="F5" s="1"/>
    </row>
    <row r="6" spans="1:6" s="40" customFormat="1" ht="30" x14ac:dyDescent="0.25">
      <c r="A6" s="5"/>
      <c r="B6" s="2" t="s">
        <v>11</v>
      </c>
      <c r="C6" s="2"/>
      <c r="D6" s="2"/>
      <c r="E6" s="2" t="s">
        <v>23</v>
      </c>
      <c r="F6" s="2"/>
    </row>
    <row r="7" spans="1:6" s="40" customFormat="1" x14ac:dyDescent="0.25">
      <c r="A7" s="2"/>
      <c r="B7" s="2">
        <v>30</v>
      </c>
      <c r="C7" s="2"/>
      <c r="D7" s="64"/>
      <c r="E7" s="64">
        <v>10</v>
      </c>
      <c r="F7" s="5"/>
    </row>
    <row r="8" spans="1:6" x14ac:dyDescent="0.25">
      <c r="A8" s="65"/>
      <c r="B8" s="66" t="s">
        <v>17</v>
      </c>
      <c r="C8" s="66"/>
      <c r="D8" s="66"/>
      <c r="E8" s="66"/>
      <c r="F8" s="66"/>
    </row>
    <row r="9" spans="1:6" x14ac:dyDescent="0.25">
      <c r="A9" s="65" t="s">
        <v>1</v>
      </c>
      <c r="B9" s="66" t="s">
        <v>18</v>
      </c>
      <c r="C9" s="66"/>
      <c r="D9" s="66"/>
      <c r="E9" s="66"/>
      <c r="F9" s="65" t="s">
        <v>2</v>
      </c>
    </row>
    <row r="10" spans="1:6" x14ac:dyDescent="0.25">
      <c r="A10" s="18">
        <f>'Grades 1-3'!A10</f>
        <v>45159</v>
      </c>
      <c r="B10" s="23"/>
      <c r="C10" s="1"/>
      <c r="D10" s="14"/>
      <c r="E10" s="14">
        <f>IF(B10&gt;$B$7,(B10-$B$7)*$E$7,0)</f>
        <v>0</v>
      </c>
      <c r="F10" s="15">
        <f t="shared" ref="F10" si="0">D10+E10</f>
        <v>0</v>
      </c>
    </row>
    <row r="11" spans="1:6" x14ac:dyDescent="0.25">
      <c r="A11" s="18">
        <f>'Grades 1-3'!A11</f>
        <v>45160</v>
      </c>
      <c r="B11" s="23"/>
      <c r="C11" s="1"/>
      <c r="D11" s="14"/>
      <c r="E11" s="14">
        <f t="shared" ref="E11:E18" si="1">IF(B11&gt;$B$7,(B11-$B$7)*$E$7,0)</f>
        <v>0</v>
      </c>
      <c r="F11" s="15">
        <f t="shared" ref="F11:F18" si="2">D11+E11</f>
        <v>0</v>
      </c>
    </row>
    <row r="12" spans="1:6" x14ac:dyDescent="0.25">
      <c r="A12" s="18">
        <f>'Grades 1-3'!A12</f>
        <v>45161</v>
      </c>
      <c r="B12" s="23"/>
      <c r="C12" s="1"/>
      <c r="D12" s="14"/>
      <c r="E12" s="14">
        <f t="shared" si="1"/>
        <v>0</v>
      </c>
      <c r="F12" s="15">
        <f t="shared" si="2"/>
        <v>0</v>
      </c>
    </row>
    <row r="13" spans="1:6" x14ac:dyDescent="0.25">
      <c r="A13" s="18">
        <f>'Grades 1-3'!A13</f>
        <v>45162</v>
      </c>
      <c r="B13" s="23"/>
      <c r="C13" s="1"/>
      <c r="D13" s="14"/>
      <c r="E13" s="14">
        <f t="shared" si="1"/>
        <v>0</v>
      </c>
      <c r="F13" s="15">
        <f t="shared" si="2"/>
        <v>0</v>
      </c>
    </row>
    <row r="14" spans="1:6" x14ac:dyDescent="0.25">
      <c r="A14" s="18">
        <f>'Grades 1-3'!A14</f>
        <v>45163</v>
      </c>
      <c r="B14" s="23"/>
      <c r="C14" s="1"/>
      <c r="D14" s="14"/>
      <c r="E14" s="14">
        <f t="shared" si="1"/>
        <v>0</v>
      </c>
      <c r="F14" s="15">
        <f t="shared" si="2"/>
        <v>0</v>
      </c>
    </row>
    <row r="15" spans="1:6" x14ac:dyDescent="0.25">
      <c r="A15" s="18">
        <f>'Grades 1-3'!A15</f>
        <v>45166</v>
      </c>
      <c r="B15" s="23"/>
      <c r="C15" s="1"/>
      <c r="D15" s="14"/>
      <c r="E15" s="14">
        <f t="shared" si="1"/>
        <v>0</v>
      </c>
      <c r="F15" s="15">
        <f t="shared" si="2"/>
        <v>0</v>
      </c>
    </row>
    <row r="16" spans="1:6" x14ac:dyDescent="0.25">
      <c r="A16" s="18">
        <f>'Grades 1-3'!A16</f>
        <v>45167</v>
      </c>
      <c r="B16" s="23"/>
      <c r="C16" s="1"/>
      <c r="D16" s="14"/>
      <c r="E16" s="14">
        <f t="shared" si="1"/>
        <v>0</v>
      </c>
      <c r="F16" s="15">
        <f t="shared" si="2"/>
        <v>0</v>
      </c>
    </row>
    <row r="17" spans="1:6" x14ac:dyDescent="0.25">
      <c r="A17" s="18">
        <f>'Grades 1-3'!A17</f>
        <v>45168</v>
      </c>
      <c r="B17" s="23"/>
      <c r="C17" s="1"/>
      <c r="D17" s="14"/>
      <c r="E17" s="14">
        <f t="shared" si="1"/>
        <v>0</v>
      </c>
      <c r="F17" s="15">
        <f t="shared" si="2"/>
        <v>0</v>
      </c>
    </row>
    <row r="18" spans="1:6" x14ac:dyDescent="0.25">
      <c r="A18" s="18">
        <f>'Grades 1-3'!A18</f>
        <v>45169</v>
      </c>
      <c r="B18" s="96"/>
      <c r="C18" s="1"/>
      <c r="D18" s="14"/>
      <c r="E18" s="14">
        <f t="shared" si="1"/>
        <v>0</v>
      </c>
      <c r="F18" s="15">
        <f t="shared" si="2"/>
        <v>0</v>
      </c>
    </row>
    <row r="19" spans="1:6" s="40" customFormat="1" ht="19.5" thickBot="1" x14ac:dyDescent="0.35">
      <c r="A19" s="97" t="s">
        <v>2</v>
      </c>
      <c r="B19" s="98"/>
      <c r="C19" s="98"/>
      <c r="D19" s="99"/>
      <c r="E19" s="99"/>
      <c r="F19" s="100">
        <f>SUM(F10:F18)</f>
        <v>0</v>
      </c>
    </row>
    <row r="20" spans="1:6" s="40" customFormat="1" ht="10.5" customHeight="1" thickTop="1" x14ac:dyDescent="0.3">
      <c r="A20" s="92"/>
      <c r="B20" s="93"/>
      <c r="C20" s="93"/>
      <c r="D20" s="94"/>
      <c r="E20" s="94"/>
      <c r="F20" s="95"/>
    </row>
    <row r="21" spans="1:6" x14ac:dyDescent="0.25">
      <c r="A21" s="57" t="s">
        <v>19</v>
      </c>
      <c r="B21" s="1"/>
      <c r="C21" s="1"/>
      <c r="D21" s="1"/>
      <c r="E21" s="1"/>
      <c r="F21" s="1"/>
    </row>
    <row r="22" spans="1:6" ht="8.1" customHeight="1" x14ac:dyDescent="0.25">
      <c r="A22" s="16"/>
      <c r="B22" s="1"/>
      <c r="C22" s="1"/>
      <c r="D22" s="1"/>
      <c r="E22" s="1"/>
      <c r="F22" s="1"/>
    </row>
    <row r="23" spans="1:6" x14ac:dyDescent="0.25">
      <c r="A23" s="58" t="s">
        <v>21</v>
      </c>
      <c r="B23" s="1"/>
      <c r="C23" s="1"/>
      <c r="D23" s="1"/>
      <c r="E23" s="1"/>
      <c r="F23" s="1"/>
    </row>
    <row r="24" spans="1:6" x14ac:dyDescent="0.25">
      <c r="A24" s="59" t="s">
        <v>22</v>
      </c>
      <c r="B24" s="1"/>
      <c r="C24" s="1"/>
      <c r="D24" s="1"/>
      <c r="E24" s="1"/>
      <c r="F24" s="1"/>
    </row>
    <row r="25" spans="1:6" ht="9.9499999999999993" customHeight="1" x14ac:dyDescent="0.25"/>
    <row r="26" spans="1:6" x14ac:dyDescent="0.25">
      <c r="A26" s="32"/>
      <c r="B26" s="33"/>
      <c r="C26" s="34"/>
    </row>
    <row r="27" spans="1:6" x14ac:dyDescent="0.25">
      <c r="A27" s="44" t="s">
        <v>13</v>
      </c>
      <c r="B27" s="45"/>
      <c r="C27" s="46"/>
      <c r="D27" s="30"/>
      <c r="E27" s="47" t="s">
        <v>1</v>
      </c>
      <c r="F27" s="47"/>
    </row>
    <row r="28" spans="1:6" ht="9.9499999999999993" customHeight="1" x14ac:dyDescent="0.25"/>
    <row r="29" spans="1:6" x14ac:dyDescent="0.25">
      <c r="A29" s="48"/>
      <c r="B29" s="49"/>
      <c r="C29" s="50"/>
      <c r="E29" s="51"/>
      <c r="F29" s="51"/>
    </row>
    <row r="30" spans="1:6" s="30" customFormat="1" ht="17.25" x14ac:dyDescent="0.25">
      <c r="A30" s="44" t="s">
        <v>35</v>
      </c>
      <c r="B30" s="67"/>
      <c r="C30" s="67"/>
      <c r="E30" s="30" t="s">
        <v>1</v>
      </c>
    </row>
    <row r="31" spans="1:6" x14ac:dyDescent="0.25">
      <c r="A31" s="53"/>
      <c r="B31" s="54"/>
      <c r="C31" s="55"/>
      <c r="D31" s="30"/>
      <c r="E31" s="30"/>
      <c r="F31" s="30"/>
    </row>
    <row r="32" spans="1:6" ht="8.1" customHeight="1" x14ac:dyDescent="0.25">
      <c r="A32" s="32"/>
    </row>
    <row r="33" spans="1:6" x14ac:dyDescent="0.25">
      <c r="A33" s="31" t="s">
        <v>20</v>
      </c>
    </row>
    <row r="34" spans="1:6" ht="18.75" x14ac:dyDescent="0.3">
      <c r="A34" s="139" t="str">
        <f>'Grade K'!A35:F35</f>
        <v xml:space="preserve">   01-0000-0-1103-000-1110-1000-000-108</v>
      </c>
      <c r="B34" s="139"/>
      <c r="C34" s="139"/>
      <c r="D34" s="139"/>
      <c r="E34" s="139"/>
      <c r="F34" s="139"/>
    </row>
  </sheetData>
  <sheetProtection algorithmName="SHA-512" hashValue="UmD32doBTr2Un8x/Qvbsf/T7O3T7oNeba4nf1Sl9aTIgvBaf6dtQP11gTiJTr1B7oY3/22Jkgojtoc0iPI6Ihw==" saltValue="rw4BJpVkvDpmlYH3xyOQLQ==" spinCount="100000" sheet="1" objects="1" scenarios="1"/>
  <mergeCells count="2">
    <mergeCell ref="A2:F2"/>
    <mergeCell ref="A34:F34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zoomScaleNormal="100" zoomScaleSheetLayoutView="100" workbookViewId="0">
      <selection activeCell="A42" sqref="A42"/>
    </sheetView>
  </sheetViews>
  <sheetFormatPr defaultColWidth="9.140625" defaultRowHeight="15" x14ac:dyDescent="0.25"/>
  <cols>
    <col min="1" max="1" width="11.7109375" style="129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13" s="30" customFormat="1" ht="15.75" x14ac:dyDescent="0.25">
      <c r="A1" s="112" t="str">
        <f>'Grade TK'!A1</f>
        <v>2023-24</v>
      </c>
      <c r="B1" s="112" t="s">
        <v>55</v>
      </c>
      <c r="C1" s="112"/>
      <c r="D1" s="112"/>
      <c r="E1" s="112"/>
      <c r="F1" s="112"/>
      <c r="G1" s="112"/>
      <c r="H1" s="112"/>
      <c r="I1" s="112"/>
    </row>
    <row r="2" spans="1:13" ht="16.5" thickBot="1" x14ac:dyDescent="0.3">
      <c r="A2" s="140" t="str">
        <f>'Grade TK'!A2:F2</f>
        <v>August 21st - August 31st</v>
      </c>
      <c r="B2" s="140"/>
      <c r="C2" s="140"/>
      <c r="D2" s="140"/>
      <c r="E2" s="140"/>
      <c r="F2" s="140"/>
      <c r="G2" s="140"/>
      <c r="H2" s="140"/>
      <c r="I2" s="140"/>
    </row>
    <row r="3" spans="1:13" ht="8.1" customHeight="1" x14ac:dyDescent="0.25">
      <c r="A3" s="124"/>
      <c r="B3" s="17"/>
      <c r="C3" s="1"/>
      <c r="D3" s="20"/>
      <c r="E3" s="19"/>
      <c r="F3" s="1"/>
      <c r="G3" s="1"/>
      <c r="H3" s="1"/>
      <c r="I3" s="1"/>
    </row>
    <row r="4" spans="1:13" x14ac:dyDescent="0.25">
      <c r="A4" s="125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13" s="40" customFormat="1" ht="30" customHeight="1" x14ac:dyDescent="0.25">
      <c r="A5" s="5"/>
      <c r="B5" s="3"/>
      <c r="C5" s="141" t="s">
        <v>11</v>
      </c>
      <c r="D5" s="141"/>
      <c r="E5" s="24"/>
      <c r="F5" s="121" t="s">
        <v>33</v>
      </c>
      <c r="G5" s="141" t="s">
        <v>56</v>
      </c>
      <c r="H5" s="141"/>
      <c r="I5" s="141"/>
    </row>
    <row r="6" spans="1:13" s="40" customFormat="1" x14ac:dyDescent="0.25">
      <c r="A6" s="126" t="s">
        <v>30</v>
      </c>
      <c r="B6" s="7"/>
      <c r="C6" s="121">
        <v>32</v>
      </c>
      <c r="D6" s="8">
        <v>160</v>
      </c>
      <c r="E6" s="24"/>
      <c r="F6" s="9">
        <v>3</v>
      </c>
      <c r="G6" s="4"/>
      <c r="H6" s="9">
        <v>3</v>
      </c>
      <c r="I6" s="5"/>
    </row>
    <row r="7" spans="1:13" ht="17.100000000000001" customHeight="1" x14ac:dyDescent="0.25">
      <c r="A7" s="127"/>
      <c r="B7" s="11"/>
      <c r="C7" s="11" t="s">
        <v>17</v>
      </c>
      <c r="D7" s="11"/>
      <c r="E7" s="142"/>
      <c r="F7" s="12"/>
      <c r="G7" s="10"/>
      <c r="H7" s="10"/>
      <c r="I7" s="10"/>
    </row>
    <row r="8" spans="1:13" ht="17.100000000000001" customHeight="1" x14ac:dyDescent="0.25">
      <c r="A8" s="127" t="s">
        <v>1</v>
      </c>
      <c r="B8" s="11" t="s">
        <v>5</v>
      </c>
      <c r="C8" s="11" t="s">
        <v>18</v>
      </c>
      <c r="D8" s="11" t="s">
        <v>9</v>
      </c>
      <c r="E8" s="142"/>
      <c r="F8" s="12"/>
      <c r="G8" s="10" t="s">
        <v>5</v>
      </c>
      <c r="H8" s="10" t="s">
        <v>8</v>
      </c>
      <c r="I8" s="10" t="s">
        <v>10</v>
      </c>
    </row>
    <row r="9" spans="1:13" x14ac:dyDescent="0.25">
      <c r="A9" s="128">
        <f>'Grade TK'!A11</f>
        <v>45159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13" x14ac:dyDescent="0.25">
      <c r="A10" s="128" t="s">
        <v>57</v>
      </c>
      <c r="B10" s="25">
        <v>2</v>
      </c>
      <c r="C10" s="23"/>
      <c r="D10" s="13"/>
      <c r="E10" s="61"/>
      <c r="F10" s="14">
        <f t="shared" ref="F10:F24" si="0">IF(C10&gt;$C$6,(C10-$C$6)*$F$6,0)</f>
        <v>0</v>
      </c>
      <c r="G10" s="15">
        <f t="shared" ref="G10:G24" si="1">F10</f>
        <v>0</v>
      </c>
      <c r="H10" s="15"/>
      <c r="I10" s="15"/>
    </row>
    <row r="11" spans="1:13" x14ac:dyDescent="0.25">
      <c r="A11" s="12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13" x14ac:dyDescent="0.25">
      <c r="A12" s="12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13" x14ac:dyDescent="0.25">
      <c r="A13" s="128">
        <f>A9+1</f>
        <v>45160</v>
      </c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13" x14ac:dyDescent="0.25">
      <c r="A14" s="128" t="s">
        <v>58</v>
      </c>
      <c r="B14" s="25">
        <v>6</v>
      </c>
      <c r="C14" s="23"/>
      <c r="D14" s="13"/>
      <c r="E14" s="61"/>
      <c r="F14" s="14">
        <f t="shared" si="0"/>
        <v>0</v>
      </c>
      <c r="G14" s="15">
        <f t="shared" si="1"/>
        <v>0</v>
      </c>
      <c r="H14" s="15"/>
      <c r="I14" s="15"/>
    </row>
    <row r="15" spans="1:13" x14ac:dyDescent="0.25">
      <c r="A15" s="128"/>
      <c r="B15" s="25">
        <v>7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13" x14ac:dyDescent="0.25">
      <c r="A16" s="128"/>
      <c r="B16" s="25">
        <v>8</v>
      </c>
      <c r="C16" s="23"/>
      <c r="D16" s="13">
        <f>SUM(C9:C16)</f>
        <v>0</v>
      </c>
      <c r="E16" s="61"/>
      <c r="F16" s="14">
        <f t="shared" si="0"/>
        <v>0</v>
      </c>
      <c r="G16" s="15">
        <f t="shared" si="1"/>
        <v>0</v>
      </c>
      <c r="H16" s="15">
        <f>IF(D16&gt;$D$6,$H$6*(D16-$D$6),0)</f>
        <v>0</v>
      </c>
      <c r="I16" s="15">
        <f>IF(SUM(G9:G16)&gt;H16,SUM(G13:G16),H16)</f>
        <v>0</v>
      </c>
      <c r="M16" s="62"/>
    </row>
    <row r="17" spans="1:13" x14ac:dyDescent="0.25">
      <c r="A17" s="128">
        <f>A13+1</f>
        <v>45161</v>
      </c>
      <c r="B17" s="60">
        <v>1</v>
      </c>
      <c r="C17" s="123"/>
      <c r="D17" s="31"/>
      <c r="E17" s="31"/>
      <c r="F17" s="14">
        <f t="shared" si="0"/>
        <v>0</v>
      </c>
      <c r="G17" s="15">
        <f t="shared" si="1"/>
        <v>0</v>
      </c>
    </row>
    <row r="18" spans="1:13" x14ac:dyDescent="0.25">
      <c r="B18" s="28">
        <v>2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</row>
    <row r="19" spans="1:13" x14ac:dyDescent="0.25">
      <c r="A19" s="128"/>
      <c r="B19" s="28">
        <v>3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</row>
    <row r="20" spans="1:13" x14ac:dyDescent="0.25">
      <c r="A20" s="128"/>
      <c r="B20" s="28">
        <v>4</v>
      </c>
      <c r="C20" s="23"/>
      <c r="D20" s="13"/>
      <c r="E20" s="61"/>
      <c r="F20" s="14">
        <f t="shared" si="0"/>
        <v>0</v>
      </c>
      <c r="G20" s="15">
        <f t="shared" si="1"/>
        <v>0</v>
      </c>
      <c r="H20" s="15"/>
      <c r="I20" s="15"/>
    </row>
    <row r="21" spans="1:13" x14ac:dyDescent="0.25">
      <c r="A21" s="128">
        <f>A17+1</f>
        <v>45162</v>
      </c>
      <c r="B21" s="28">
        <v>5</v>
      </c>
      <c r="C21" s="123"/>
      <c r="D21" s="13"/>
      <c r="E21" s="61"/>
      <c r="F21" s="14">
        <f t="shared" si="0"/>
        <v>0</v>
      </c>
      <c r="G21" s="15">
        <f t="shared" si="1"/>
        <v>0</v>
      </c>
      <c r="H21" s="15"/>
      <c r="I21" s="15"/>
      <c r="M21" s="62"/>
    </row>
    <row r="22" spans="1:13" x14ac:dyDescent="0.25">
      <c r="A22" s="128"/>
      <c r="B22" s="28">
        <v>6</v>
      </c>
      <c r="C22" s="23"/>
      <c r="D22" s="13"/>
      <c r="E22" s="61"/>
      <c r="F22" s="14">
        <f t="shared" si="0"/>
        <v>0</v>
      </c>
      <c r="G22" s="15">
        <f t="shared" si="1"/>
        <v>0</v>
      </c>
      <c r="H22" s="15"/>
      <c r="I22" s="15"/>
      <c r="M22" s="62"/>
    </row>
    <row r="23" spans="1:13" x14ac:dyDescent="0.25">
      <c r="A23" s="128"/>
      <c r="B23" s="28">
        <v>7</v>
      </c>
      <c r="C23" s="23"/>
      <c r="D23" s="13"/>
      <c r="E23" s="61"/>
      <c r="F23" s="14">
        <f t="shared" si="0"/>
        <v>0</v>
      </c>
      <c r="G23" s="15">
        <f t="shared" si="1"/>
        <v>0</v>
      </c>
      <c r="H23" s="15"/>
      <c r="I23" s="15"/>
    </row>
    <row r="24" spans="1:13" x14ac:dyDescent="0.25">
      <c r="B24" s="28">
        <v>8</v>
      </c>
      <c r="C24" s="23"/>
      <c r="D24" s="13">
        <f>SUM(C17:C24)</f>
        <v>0</v>
      </c>
      <c r="E24" s="61"/>
      <c r="F24" s="14">
        <f t="shared" si="0"/>
        <v>0</v>
      </c>
      <c r="G24" s="15">
        <f t="shared" si="1"/>
        <v>0</v>
      </c>
      <c r="H24" s="15">
        <f>IF(D24&gt;$D$6,$H$6*(D24-$D$6),0)</f>
        <v>0</v>
      </c>
      <c r="I24" s="15">
        <f>IF(SUM(G17:G24)&gt;H24,SUM(G21:G24),H24)</f>
        <v>0</v>
      </c>
    </row>
    <row r="25" spans="1:13" x14ac:dyDescent="0.25">
      <c r="A25" s="128">
        <f>A21+1</f>
        <v>45163</v>
      </c>
      <c r="B25" s="60">
        <v>1</v>
      </c>
      <c r="C25" s="123"/>
      <c r="D25" s="13"/>
      <c r="E25" s="61"/>
      <c r="F25" s="14">
        <f>IF(C25&gt;$C$6,(C25-$C$6)*$F$6,0)</f>
        <v>0</v>
      </c>
      <c r="G25" s="15">
        <f>F25</f>
        <v>0</v>
      </c>
      <c r="H25" s="15"/>
      <c r="I25" s="15"/>
    </row>
    <row r="26" spans="1:13" x14ac:dyDescent="0.25">
      <c r="A26" s="128"/>
      <c r="B26" s="28">
        <v>2</v>
      </c>
      <c r="C26" s="23"/>
      <c r="D26" s="13"/>
      <c r="E26" s="61"/>
      <c r="F26" s="14">
        <f>IF(C26&gt;$C$6,(C26-$C$6)*$F$6,0)</f>
        <v>0</v>
      </c>
      <c r="G26" s="15">
        <f t="shared" ref="G26:G28" si="2">F26</f>
        <v>0</v>
      </c>
      <c r="H26" s="15"/>
      <c r="I26" s="15"/>
    </row>
    <row r="27" spans="1:13" x14ac:dyDescent="0.25">
      <c r="A27" s="128"/>
      <c r="B27" s="28">
        <v>3</v>
      </c>
      <c r="C27" s="23"/>
      <c r="D27" s="13"/>
      <c r="E27" s="61"/>
      <c r="F27" s="14">
        <f t="shared" ref="F27:F28" si="3">IF(C27&gt;$C$6,(C27-$C$6)*$F$6,0)</f>
        <v>0</v>
      </c>
      <c r="G27" s="15">
        <f t="shared" si="2"/>
        <v>0</v>
      </c>
      <c r="H27" s="15"/>
      <c r="I27" s="15"/>
      <c r="M27" s="62"/>
    </row>
    <row r="28" spans="1:13" x14ac:dyDescent="0.25">
      <c r="A28" s="128"/>
      <c r="B28" s="28">
        <v>4</v>
      </c>
      <c r="C28" s="23"/>
      <c r="D28" s="13"/>
      <c r="E28" s="61"/>
      <c r="F28" s="14">
        <f t="shared" si="3"/>
        <v>0</v>
      </c>
      <c r="G28" s="15">
        <f t="shared" si="2"/>
        <v>0</v>
      </c>
      <c r="H28" s="15"/>
      <c r="I28" s="15"/>
      <c r="M28" s="62"/>
    </row>
    <row r="29" spans="1:13" x14ac:dyDescent="0.25">
      <c r="A29" s="128">
        <f>A25+3</f>
        <v>45166</v>
      </c>
      <c r="B29" s="28">
        <v>5</v>
      </c>
      <c r="C29" s="123"/>
      <c r="D29" s="13"/>
      <c r="E29" s="61"/>
      <c r="F29" s="14">
        <f>IF(C29&gt;$C$6,(C29-$C$6)*$F$6,0)</f>
        <v>0</v>
      </c>
      <c r="G29" s="15">
        <f>F29</f>
        <v>0</v>
      </c>
      <c r="H29" s="15"/>
      <c r="I29" s="15"/>
    </row>
    <row r="30" spans="1:13" x14ac:dyDescent="0.25">
      <c r="B30" s="28">
        <v>6</v>
      </c>
      <c r="C30" s="23"/>
      <c r="D30" s="13"/>
      <c r="E30" s="61"/>
      <c r="F30" s="14">
        <f>IF(C30&gt;$C$6,(C30-$C$6)*$F$6,0)</f>
        <v>0</v>
      </c>
      <c r="G30" s="15">
        <f t="shared" ref="G30:G32" si="4">F30</f>
        <v>0</v>
      </c>
      <c r="H30" s="15"/>
      <c r="I30" s="15"/>
    </row>
    <row r="31" spans="1:13" x14ac:dyDescent="0.25">
      <c r="A31" s="128"/>
      <c r="B31" s="28">
        <v>7</v>
      </c>
      <c r="C31" s="23"/>
      <c r="D31" s="13"/>
      <c r="E31" s="61"/>
      <c r="F31" s="14">
        <f t="shared" ref="F31:F32" si="5">IF(C31&gt;$C$6,(C31-$C$6)*$F$6,0)</f>
        <v>0</v>
      </c>
      <c r="G31" s="15">
        <f t="shared" si="4"/>
        <v>0</v>
      </c>
      <c r="H31" s="15"/>
      <c r="I31" s="15"/>
    </row>
    <row r="32" spans="1:13" x14ac:dyDescent="0.25">
      <c r="A32" s="128"/>
      <c r="B32" s="28">
        <v>8</v>
      </c>
      <c r="C32" s="23"/>
      <c r="D32" s="13">
        <f>SUM(C25:C32)</f>
        <v>0</v>
      </c>
      <c r="E32" s="61"/>
      <c r="F32" s="14">
        <f t="shared" si="5"/>
        <v>0</v>
      </c>
      <c r="G32" s="15">
        <f t="shared" si="4"/>
        <v>0</v>
      </c>
      <c r="H32" s="15">
        <f>IF(D32&gt;$D$6,$H$6*(D32-$D$6),0)</f>
        <v>0</v>
      </c>
      <c r="I32" s="15">
        <f>IF(SUM(G25:G32)&gt;H32,SUM(G29:G32),H32)</f>
        <v>0</v>
      </c>
    </row>
    <row r="33" spans="1:9" x14ac:dyDescent="0.25">
      <c r="A33" s="128">
        <f>A29+1</f>
        <v>45167</v>
      </c>
      <c r="B33" s="60">
        <v>1</v>
      </c>
      <c r="C33" s="123"/>
      <c r="D33" s="13"/>
      <c r="E33" s="61"/>
      <c r="F33" s="14">
        <f>IF(C33&gt;$C$6,(C33-$C$6)*$F$6,0)</f>
        <v>0</v>
      </c>
      <c r="G33" s="15">
        <f>F33</f>
        <v>0</v>
      </c>
      <c r="H33" s="15"/>
      <c r="I33" s="15"/>
    </row>
    <row r="34" spans="1:9" x14ac:dyDescent="0.25">
      <c r="A34" s="128"/>
      <c r="B34" s="28">
        <v>2</v>
      </c>
      <c r="C34" s="23"/>
      <c r="D34" s="13"/>
      <c r="E34" s="61"/>
      <c r="F34" s="14">
        <f>IF(C34&gt;$C$6,(C34-$C$6)*$F$6,0)</f>
        <v>0</v>
      </c>
      <c r="G34" s="15">
        <f t="shared" ref="G34:G36" si="6">F34</f>
        <v>0</v>
      </c>
      <c r="H34" s="15"/>
      <c r="I34" s="15"/>
    </row>
    <row r="35" spans="1:9" x14ac:dyDescent="0.25">
      <c r="A35" s="128"/>
      <c r="B35" s="28">
        <v>3</v>
      </c>
      <c r="C35" s="23"/>
      <c r="D35" s="13"/>
      <c r="E35" s="61"/>
      <c r="F35" s="14">
        <f t="shared" ref="F35:F37" si="7">IF(C35&gt;$C$6,(C35-$C$6)*$F$6,0)</f>
        <v>0</v>
      </c>
      <c r="G35" s="15">
        <f t="shared" si="6"/>
        <v>0</v>
      </c>
      <c r="H35" s="15"/>
      <c r="I35" s="15"/>
    </row>
    <row r="36" spans="1:9" x14ac:dyDescent="0.25">
      <c r="B36" s="28">
        <v>4</v>
      </c>
      <c r="C36" s="23"/>
      <c r="D36" s="13"/>
      <c r="E36" s="61"/>
      <c r="F36" s="14">
        <f t="shared" si="7"/>
        <v>0</v>
      </c>
      <c r="G36" s="15">
        <f t="shared" si="6"/>
        <v>0</v>
      </c>
      <c r="H36" s="15"/>
      <c r="I36" s="15"/>
    </row>
    <row r="37" spans="1:9" x14ac:dyDescent="0.25">
      <c r="A37" s="130">
        <f>A33+1</f>
        <v>45168</v>
      </c>
      <c r="B37" s="28">
        <v>5</v>
      </c>
      <c r="C37" s="123"/>
      <c r="D37" s="13"/>
      <c r="E37" s="61"/>
      <c r="F37" s="14">
        <f t="shared" si="7"/>
        <v>0</v>
      </c>
      <c r="G37" s="15">
        <f t="shared" ref="G37:G41" si="8">F37</f>
        <v>0</v>
      </c>
      <c r="H37" s="15"/>
      <c r="I37" s="15"/>
    </row>
    <row r="38" spans="1:9" x14ac:dyDescent="0.25">
      <c r="B38" s="28">
        <v>6</v>
      </c>
      <c r="C38" s="123"/>
      <c r="D38" s="13"/>
      <c r="E38" s="61"/>
      <c r="F38" s="14">
        <f t="shared" ref="F38:F41" si="9">IF(C38&gt;$C$6,(C38-$C$6)*$F$6,0)</f>
        <v>0</v>
      </c>
      <c r="G38" s="15">
        <f t="shared" si="8"/>
        <v>0</v>
      </c>
      <c r="H38" s="15"/>
      <c r="I38" s="15"/>
    </row>
    <row r="39" spans="1:9" x14ac:dyDescent="0.25">
      <c r="B39" s="28">
        <v>7</v>
      </c>
      <c r="C39" s="123"/>
      <c r="D39" s="13"/>
      <c r="E39" s="61"/>
      <c r="F39" s="14">
        <f t="shared" si="9"/>
        <v>0</v>
      </c>
      <c r="G39" s="15">
        <f t="shared" si="8"/>
        <v>0</v>
      </c>
      <c r="H39" s="15"/>
      <c r="I39" s="15"/>
    </row>
    <row r="40" spans="1:9" x14ac:dyDescent="0.25">
      <c r="B40" s="28">
        <v>8</v>
      </c>
      <c r="C40" s="123"/>
      <c r="D40" s="13">
        <f>SUM(C33:C40)</f>
        <v>0</v>
      </c>
      <c r="E40" s="61"/>
      <c r="F40" s="14">
        <f t="shared" si="9"/>
        <v>0</v>
      </c>
      <c r="G40" s="15">
        <f t="shared" si="8"/>
        <v>0</v>
      </c>
      <c r="H40" s="15">
        <f>IF(D40&gt;$D$6,$H$6*(D40-$D$6),0)</f>
        <v>0</v>
      </c>
      <c r="I40" s="15">
        <f>IF(SUM(G33:G40)&gt;H40,SUM(G37:G40),H40)</f>
        <v>0</v>
      </c>
    </row>
    <row r="41" spans="1:9" x14ac:dyDescent="0.25">
      <c r="A41" s="128">
        <f>A37+1</f>
        <v>45169</v>
      </c>
      <c r="B41" s="60">
        <v>1</v>
      </c>
      <c r="C41" s="123"/>
      <c r="D41" s="13"/>
      <c r="E41" s="61"/>
      <c r="F41" s="14">
        <f t="shared" si="9"/>
        <v>0</v>
      </c>
      <c r="G41" s="15">
        <f t="shared" si="8"/>
        <v>0</v>
      </c>
      <c r="H41" s="15"/>
      <c r="I41" s="15"/>
    </row>
    <row r="42" spans="1:9" x14ac:dyDescent="0.25">
      <c r="A42" s="128"/>
      <c r="B42" s="28">
        <v>2</v>
      </c>
      <c r="C42" s="23"/>
      <c r="D42" s="13"/>
      <c r="E42" s="61"/>
      <c r="F42" s="14">
        <f>IF(C42&gt;$C$6,(C42-$C$6)*$F$6,0)</f>
        <v>0</v>
      </c>
      <c r="G42" s="15">
        <f t="shared" ref="G42:G44" si="10">F42</f>
        <v>0</v>
      </c>
      <c r="H42" s="15"/>
      <c r="I42" s="15"/>
    </row>
    <row r="43" spans="1:9" x14ac:dyDescent="0.25">
      <c r="A43" s="128"/>
      <c r="B43" s="28">
        <v>3</v>
      </c>
      <c r="C43" s="23"/>
      <c r="D43" s="13"/>
      <c r="E43" s="61"/>
      <c r="F43" s="14">
        <f t="shared" ref="F43:F44" si="11">IF(C43&gt;$C$6,(C43-$C$6)*$F$6,0)</f>
        <v>0</v>
      </c>
      <c r="G43" s="15">
        <f t="shared" si="10"/>
        <v>0</v>
      </c>
      <c r="H43" s="15"/>
      <c r="I43" s="15"/>
    </row>
    <row r="44" spans="1:9" x14ac:dyDescent="0.25">
      <c r="A44" s="128"/>
      <c r="B44" s="28">
        <v>4</v>
      </c>
      <c r="C44" s="23"/>
      <c r="D44" s="13">
        <f>SUM(C33:C44)</f>
        <v>0</v>
      </c>
      <c r="E44" s="61"/>
      <c r="F44" s="14">
        <f t="shared" si="11"/>
        <v>0</v>
      </c>
      <c r="G44" s="15">
        <f t="shared" si="10"/>
        <v>0</v>
      </c>
      <c r="H44" s="15">
        <f>IF(D44&gt;$D$6,$H$6*(D44-$D$6),0)</f>
        <v>0</v>
      </c>
      <c r="I44" s="15">
        <f>IF(SUM(G41:G44)&gt;H44,SUM(G41:G44),H44)</f>
        <v>0</v>
      </c>
    </row>
    <row r="45" spans="1:9" ht="19.5" thickBot="1" x14ac:dyDescent="0.35">
      <c r="A45" s="131" t="s">
        <v>2</v>
      </c>
      <c r="B45" s="101"/>
      <c r="C45" s="102"/>
      <c r="D45" s="103"/>
      <c r="E45" s="103"/>
      <c r="F45" s="100"/>
      <c r="G45" s="104"/>
      <c r="H45" s="104"/>
      <c r="I45" s="105">
        <f>SUM(I9:I44)</f>
        <v>0</v>
      </c>
    </row>
    <row r="46" spans="1:9" ht="8.1" customHeight="1" thickTop="1" x14ac:dyDescent="0.25">
      <c r="A46" s="124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32" t="s">
        <v>19</v>
      </c>
      <c r="B47" s="1"/>
      <c r="C47" s="1"/>
      <c r="D47" s="1"/>
      <c r="E47" s="1"/>
      <c r="F47" s="1"/>
      <c r="G47" s="1"/>
      <c r="H47" s="1"/>
      <c r="I47" s="1"/>
    </row>
    <row r="48" spans="1:9" ht="8.1" customHeight="1" x14ac:dyDescent="0.25">
      <c r="A48" s="124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33" t="s">
        <v>21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33" t="s">
        <v>22</v>
      </c>
      <c r="B50" s="1"/>
      <c r="C50" s="1"/>
      <c r="D50" s="1"/>
      <c r="E50" s="1"/>
      <c r="F50" s="1"/>
      <c r="G50" s="1"/>
      <c r="H50" s="1"/>
      <c r="I50" s="1"/>
    </row>
    <row r="51" spans="1:9" ht="9.9499999999999993" customHeight="1" x14ac:dyDescent="0.25">
      <c r="B51" s="31"/>
      <c r="D51" s="31"/>
      <c r="E51" s="31"/>
    </row>
    <row r="52" spans="1:9" x14ac:dyDescent="0.25">
      <c r="C52" s="34"/>
      <c r="D52" s="31"/>
      <c r="E52" s="31"/>
    </row>
    <row r="53" spans="1:9" x14ac:dyDescent="0.25">
      <c r="A53" s="134" t="s">
        <v>13</v>
      </c>
      <c r="B53" s="45"/>
      <c r="C53" s="46"/>
      <c r="D53" s="30"/>
      <c r="E53" s="47" t="s">
        <v>1</v>
      </c>
      <c r="F53" s="47"/>
    </row>
    <row r="54" spans="1:9" ht="9.9499999999999993" customHeight="1" x14ac:dyDescent="0.25">
      <c r="B54" s="31"/>
      <c r="D54" s="31"/>
      <c r="E54" s="31"/>
    </row>
    <row r="55" spans="1:9" x14ac:dyDescent="0.25">
      <c r="A55" s="135"/>
      <c r="B55" s="49"/>
      <c r="C55" s="50"/>
      <c r="D55" s="31"/>
      <c r="E55" s="31"/>
    </row>
    <row r="56" spans="1:9" ht="17.25" x14ac:dyDescent="0.25">
      <c r="A56" s="134" t="s">
        <v>35</v>
      </c>
      <c r="B56" s="67"/>
      <c r="C56" s="67"/>
      <c r="D56" s="30"/>
      <c r="E56" s="47" t="s">
        <v>1</v>
      </c>
      <c r="F56" s="47"/>
    </row>
    <row r="57" spans="1:9" x14ac:dyDescent="0.25">
      <c r="A57" s="136"/>
      <c r="B57" s="54"/>
      <c r="C57" s="55"/>
      <c r="D57" s="30"/>
      <c r="E57" s="30"/>
      <c r="F57" s="30"/>
    </row>
    <row r="58" spans="1:9" ht="8.1" customHeight="1" x14ac:dyDescent="0.25">
      <c r="B58" s="31"/>
      <c r="D58" s="31"/>
      <c r="E58" s="31"/>
    </row>
    <row r="59" spans="1:9" x14ac:dyDescent="0.25">
      <c r="A59" s="129" t="s">
        <v>20</v>
      </c>
      <c r="B59" s="31"/>
      <c r="D59" s="31"/>
      <c r="E59" s="31"/>
    </row>
    <row r="60" spans="1:9" ht="18.75" x14ac:dyDescent="0.3">
      <c r="A60" s="143" t="str">
        <f>'[1]Grade K'!A34:F34</f>
        <v xml:space="preserve">   01-0000-0-1103-000-1110-1000-000-108</v>
      </c>
      <c r="B60" s="143"/>
      <c r="C60" s="143"/>
      <c r="D60" s="143"/>
      <c r="E60" s="143"/>
      <c r="F60" s="143"/>
      <c r="G60" s="143"/>
    </row>
  </sheetData>
  <sheetProtection algorithmName="SHA-512" hashValue="FKV8r1+9pmKZd2UJQHBgG1YG1SWoXGnEHQzWWCMUffniJ3NM3JOXP/6qBPenX2h8jeU1Zv/ZrdqOuTe9e4Ikyw==" saltValue="gwV957rgAih6Vf7A4lRaEg==" spinCount="100000" sheet="1" objects="1" scenarios="1"/>
  <mergeCells count="5">
    <mergeCell ref="A2:I2"/>
    <mergeCell ref="C5:D5"/>
    <mergeCell ref="G5:I5"/>
    <mergeCell ref="E7:E8"/>
    <mergeCell ref="A60:G60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60"/>
  <sheetViews>
    <sheetView zoomScaleNormal="100" zoomScaleSheetLayoutView="100" workbookViewId="0">
      <selection activeCell="A42" sqref="A42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13" s="30" customFormat="1" ht="15.75" x14ac:dyDescent="0.25">
      <c r="A1" s="122" t="str">
        <f>'Paso Block Classes'!A1</f>
        <v>2023-24</v>
      </c>
      <c r="B1" s="112" t="s">
        <v>60</v>
      </c>
      <c r="C1" s="112"/>
      <c r="D1" s="112"/>
      <c r="E1" s="112"/>
      <c r="F1" s="112"/>
      <c r="G1" s="112"/>
      <c r="H1" s="112"/>
      <c r="I1" s="112"/>
    </row>
    <row r="2" spans="1:13" ht="16.5" thickBot="1" x14ac:dyDescent="0.3">
      <c r="A2" s="140" t="str">
        <f>'Paso Block Classes'!A2:I2</f>
        <v>August 21st - August 31st</v>
      </c>
      <c r="B2" s="140"/>
      <c r="C2" s="140"/>
      <c r="D2" s="140"/>
      <c r="E2" s="140"/>
      <c r="F2" s="140"/>
      <c r="G2" s="140"/>
      <c r="H2" s="140"/>
      <c r="I2" s="140"/>
    </row>
    <row r="3" spans="1:13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13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13" s="40" customFormat="1" ht="30" customHeight="1" x14ac:dyDescent="0.25">
      <c r="A5" s="2"/>
      <c r="B5" s="3"/>
      <c r="C5" s="141" t="s">
        <v>11</v>
      </c>
      <c r="D5" s="141"/>
      <c r="E5" s="24"/>
      <c r="F5" s="121" t="s">
        <v>33</v>
      </c>
      <c r="G5" s="141" t="s">
        <v>59</v>
      </c>
      <c r="H5" s="141"/>
      <c r="I5" s="141"/>
    </row>
    <row r="6" spans="1:13" s="40" customFormat="1" x14ac:dyDescent="0.25">
      <c r="A6" s="68" t="s">
        <v>30</v>
      </c>
      <c r="B6" s="7"/>
      <c r="C6" s="121">
        <v>40</v>
      </c>
      <c r="D6" s="8">
        <v>200</v>
      </c>
      <c r="E6" s="24"/>
      <c r="F6" s="9">
        <v>3</v>
      </c>
      <c r="G6" s="4"/>
      <c r="H6" s="9">
        <v>3</v>
      </c>
      <c r="I6" s="5"/>
    </row>
    <row r="7" spans="1:13" ht="17.100000000000001" customHeight="1" x14ac:dyDescent="0.25">
      <c r="A7" s="10"/>
      <c r="B7" s="11"/>
      <c r="C7" s="11" t="s">
        <v>17</v>
      </c>
      <c r="D7" s="11"/>
      <c r="E7" s="142"/>
      <c r="F7" s="12"/>
      <c r="G7" s="10"/>
      <c r="H7" s="10"/>
      <c r="I7" s="10"/>
    </row>
    <row r="8" spans="1:13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42"/>
      <c r="F8" s="12"/>
      <c r="G8" s="10" t="s">
        <v>5</v>
      </c>
      <c r="H8" s="10" t="s">
        <v>8</v>
      </c>
      <c r="I8" s="10" t="s">
        <v>10</v>
      </c>
    </row>
    <row r="9" spans="1:13" x14ac:dyDescent="0.25">
      <c r="A9" s="18">
        <f>'Paso Block Classes'!A9</f>
        <v>45159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13" x14ac:dyDescent="0.25">
      <c r="A10" s="18" t="s">
        <v>57</v>
      </c>
      <c r="B10" s="25">
        <v>2</v>
      </c>
      <c r="C10" s="23"/>
      <c r="D10" s="13"/>
      <c r="E10" s="61"/>
      <c r="F10" s="14">
        <f t="shared" ref="F10:F24" si="0">IF(C10&gt;$C$6,(C10-$C$6)*$F$6,0)</f>
        <v>0</v>
      </c>
      <c r="G10" s="15">
        <f t="shared" ref="G10:G24" si="1">F10</f>
        <v>0</v>
      </c>
      <c r="H10" s="15"/>
      <c r="I10" s="15"/>
    </row>
    <row r="11" spans="1:13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13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13" x14ac:dyDescent="0.25">
      <c r="A13" s="18">
        <f>'Paso Block Classes'!A13</f>
        <v>45160</v>
      </c>
      <c r="B13" s="25">
        <v>5</v>
      </c>
      <c r="C13" s="23"/>
      <c r="D13" s="13"/>
      <c r="E13" s="61"/>
      <c r="F13" s="14">
        <f t="shared" si="0"/>
        <v>0</v>
      </c>
      <c r="G13" s="15">
        <f t="shared" si="1"/>
        <v>0</v>
      </c>
      <c r="H13" s="15"/>
      <c r="I13" s="15"/>
    </row>
    <row r="14" spans="1:13" x14ac:dyDescent="0.25">
      <c r="A14" s="18" t="s">
        <v>58</v>
      </c>
      <c r="B14" s="25">
        <v>6</v>
      </c>
      <c r="C14" s="23"/>
      <c r="D14" s="13"/>
      <c r="E14" s="61"/>
      <c r="F14" s="14">
        <f t="shared" si="0"/>
        <v>0</v>
      </c>
      <c r="G14" s="15">
        <f t="shared" si="1"/>
        <v>0</v>
      </c>
      <c r="H14" s="15"/>
      <c r="I14" s="15"/>
    </row>
    <row r="15" spans="1:13" x14ac:dyDescent="0.25">
      <c r="A15" s="18"/>
      <c r="B15" s="25">
        <v>7</v>
      </c>
      <c r="C15" s="23"/>
      <c r="D15" s="13"/>
      <c r="E15" s="61"/>
      <c r="F15" s="14">
        <f t="shared" si="0"/>
        <v>0</v>
      </c>
      <c r="G15" s="15">
        <f t="shared" si="1"/>
        <v>0</v>
      </c>
      <c r="H15" s="15"/>
      <c r="I15" s="15"/>
    </row>
    <row r="16" spans="1:13" x14ac:dyDescent="0.25">
      <c r="A16" s="18"/>
      <c r="B16" s="25">
        <v>8</v>
      </c>
      <c r="C16" s="23"/>
      <c r="D16" s="13">
        <f>SUM(C9:C16)</f>
        <v>0</v>
      </c>
      <c r="E16" s="61"/>
      <c r="F16" s="14">
        <f t="shared" si="0"/>
        <v>0</v>
      </c>
      <c r="G16" s="15">
        <f t="shared" si="1"/>
        <v>0</v>
      </c>
      <c r="H16" s="15">
        <f>IF(D16&gt;$D$6,$H$6*(D16-$D$6),0)</f>
        <v>0</v>
      </c>
      <c r="I16" s="15">
        <f>IF(SUM(G9:G16)&gt;H16,SUM(G13:G16),H16)</f>
        <v>0</v>
      </c>
      <c r="M16" s="62"/>
    </row>
    <row r="17" spans="1:13" x14ac:dyDescent="0.25">
      <c r="A17" s="18">
        <f>A13+1</f>
        <v>45161</v>
      </c>
      <c r="B17" s="60">
        <v>1</v>
      </c>
      <c r="C17" s="123"/>
      <c r="D17" s="31"/>
      <c r="E17" s="31"/>
      <c r="F17" s="14">
        <f t="shared" si="0"/>
        <v>0</v>
      </c>
      <c r="G17" s="15">
        <f t="shared" si="1"/>
        <v>0</v>
      </c>
    </row>
    <row r="18" spans="1:13" x14ac:dyDescent="0.25">
      <c r="A18" s="31"/>
      <c r="B18" s="28">
        <v>2</v>
      </c>
      <c r="C18" s="23"/>
      <c r="D18" s="13"/>
      <c r="E18" s="61"/>
      <c r="F18" s="14">
        <f t="shared" si="0"/>
        <v>0</v>
      </c>
      <c r="G18" s="15">
        <f t="shared" si="1"/>
        <v>0</v>
      </c>
      <c r="H18" s="15"/>
      <c r="I18" s="15"/>
    </row>
    <row r="19" spans="1:13" x14ac:dyDescent="0.25">
      <c r="A19" s="18"/>
      <c r="B19" s="28">
        <v>3</v>
      </c>
      <c r="C19" s="23"/>
      <c r="D19" s="13"/>
      <c r="E19" s="61"/>
      <c r="F19" s="14">
        <f t="shared" si="0"/>
        <v>0</v>
      </c>
      <c r="G19" s="15">
        <f t="shared" si="1"/>
        <v>0</v>
      </c>
      <c r="H19" s="15"/>
      <c r="I19" s="15"/>
    </row>
    <row r="20" spans="1:13" x14ac:dyDescent="0.25">
      <c r="A20" s="18"/>
      <c r="B20" s="28">
        <v>4</v>
      </c>
      <c r="C20" s="23"/>
      <c r="D20" s="13"/>
      <c r="E20" s="61"/>
      <c r="F20" s="14">
        <f t="shared" si="0"/>
        <v>0</v>
      </c>
      <c r="G20" s="15">
        <f t="shared" si="1"/>
        <v>0</v>
      </c>
      <c r="H20" s="15"/>
      <c r="I20" s="15"/>
    </row>
    <row r="21" spans="1:13" x14ac:dyDescent="0.25">
      <c r="A21" s="18">
        <f>A17+1</f>
        <v>45162</v>
      </c>
      <c r="B21" s="28">
        <v>5</v>
      </c>
      <c r="C21" s="123"/>
      <c r="D21" s="13"/>
      <c r="E21" s="61"/>
      <c r="F21" s="14">
        <f t="shared" si="0"/>
        <v>0</v>
      </c>
      <c r="G21" s="15">
        <f t="shared" si="1"/>
        <v>0</v>
      </c>
      <c r="H21" s="15"/>
      <c r="I21" s="15"/>
      <c r="M21" s="62"/>
    </row>
    <row r="22" spans="1:13" x14ac:dyDescent="0.25">
      <c r="A22" s="18"/>
      <c r="B22" s="28">
        <v>6</v>
      </c>
      <c r="C22" s="23"/>
      <c r="D22" s="13"/>
      <c r="E22" s="61"/>
      <c r="F22" s="14">
        <f t="shared" si="0"/>
        <v>0</v>
      </c>
      <c r="G22" s="15">
        <f t="shared" si="1"/>
        <v>0</v>
      </c>
      <c r="H22" s="15"/>
      <c r="I22" s="15"/>
      <c r="M22" s="62"/>
    </row>
    <row r="23" spans="1:13" x14ac:dyDescent="0.25">
      <c r="A23" s="18"/>
      <c r="B23" s="28">
        <v>7</v>
      </c>
      <c r="C23" s="23"/>
      <c r="D23" s="13"/>
      <c r="E23" s="61"/>
      <c r="F23" s="14">
        <f t="shared" si="0"/>
        <v>0</v>
      </c>
      <c r="G23" s="15">
        <f t="shared" si="1"/>
        <v>0</v>
      </c>
      <c r="H23" s="15"/>
      <c r="I23" s="15"/>
    </row>
    <row r="24" spans="1:13" x14ac:dyDescent="0.25">
      <c r="A24" s="31"/>
      <c r="B24" s="28">
        <v>8</v>
      </c>
      <c r="C24" s="23"/>
      <c r="D24" s="13">
        <f>SUM(C17:C24)</f>
        <v>0</v>
      </c>
      <c r="E24" s="61"/>
      <c r="F24" s="14">
        <f t="shared" si="0"/>
        <v>0</v>
      </c>
      <c r="G24" s="15">
        <f t="shared" si="1"/>
        <v>0</v>
      </c>
      <c r="H24" s="15">
        <f>IF(D24&gt;$D$6,$H$6*(D24-$D$6),0)</f>
        <v>0</v>
      </c>
      <c r="I24" s="15">
        <f>IF(SUM(G17:G24)&gt;H24,SUM(G21:G24),H24)</f>
        <v>0</v>
      </c>
    </row>
    <row r="25" spans="1:13" x14ac:dyDescent="0.25">
      <c r="A25" s="18">
        <f>A21+1</f>
        <v>45163</v>
      </c>
      <c r="B25" s="60">
        <v>1</v>
      </c>
      <c r="C25" s="123"/>
      <c r="D25" s="13"/>
      <c r="E25" s="61"/>
      <c r="F25" s="14">
        <f>IF(C25&gt;$C$6,(C25-$C$6)*$F$6,0)</f>
        <v>0</v>
      </c>
      <c r="G25" s="15">
        <f>F25</f>
        <v>0</v>
      </c>
      <c r="H25" s="15"/>
      <c r="I25" s="15"/>
    </row>
    <row r="26" spans="1:13" x14ac:dyDescent="0.25">
      <c r="A26" s="18"/>
      <c r="B26" s="28">
        <v>2</v>
      </c>
      <c r="C26" s="23"/>
      <c r="D26" s="13"/>
      <c r="E26" s="61"/>
      <c r="F26" s="14">
        <f>IF(C26&gt;$C$6,(C26-$C$6)*$F$6,0)</f>
        <v>0</v>
      </c>
      <c r="G26" s="15">
        <f t="shared" ref="G26:G28" si="2">F26</f>
        <v>0</v>
      </c>
      <c r="H26" s="15"/>
      <c r="I26" s="15"/>
    </row>
    <row r="27" spans="1:13" x14ac:dyDescent="0.25">
      <c r="A27" s="18"/>
      <c r="B27" s="28">
        <v>3</v>
      </c>
      <c r="C27" s="23"/>
      <c r="D27" s="13"/>
      <c r="E27" s="61"/>
      <c r="F27" s="14">
        <f t="shared" ref="F27:F28" si="3">IF(C27&gt;$C$6,(C27-$C$6)*$F$6,0)</f>
        <v>0</v>
      </c>
      <c r="G27" s="15">
        <f t="shared" si="2"/>
        <v>0</v>
      </c>
      <c r="H27" s="15"/>
      <c r="I27" s="15"/>
      <c r="M27" s="62"/>
    </row>
    <row r="28" spans="1:13" x14ac:dyDescent="0.25">
      <c r="A28" s="18"/>
      <c r="B28" s="28">
        <v>4</v>
      </c>
      <c r="C28" s="23"/>
      <c r="D28" s="13"/>
      <c r="E28" s="61"/>
      <c r="F28" s="14">
        <f t="shared" si="3"/>
        <v>0</v>
      </c>
      <c r="G28" s="15">
        <f t="shared" si="2"/>
        <v>0</v>
      </c>
      <c r="H28" s="15"/>
      <c r="I28" s="15"/>
      <c r="M28" s="62"/>
    </row>
    <row r="29" spans="1:13" x14ac:dyDescent="0.25">
      <c r="A29" s="18">
        <f>A25+3</f>
        <v>45166</v>
      </c>
      <c r="B29" s="28">
        <v>5</v>
      </c>
      <c r="C29" s="123"/>
      <c r="D29" s="13"/>
      <c r="E29" s="61"/>
      <c r="F29" s="14">
        <f>IF(C29&gt;$C$6,(C29-$C$6)*$F$6,0)</f>
        <v>0</v>
      </c>
      <c r="G29" s="15">
        <f>F29</f>
        <v>0</v>
      </c>
      <c r="H29" s="15"/>
      <c r="I29" s="15"/>
    </row>
    <row r="30" spans="1:13" x14ac:dyDescent="0.25">
      <c r="A30" s="31"/>
      <c r="B30" s="28">
        <v>6</v>
      </c>
      <c r="C30" s="23"/>
      <c r="D30" s="13"/>
      <c r="E30" s="61"/>
      <c r="F30" s="14">
        <f>IF(C30&gt;$C$6,(C30-$C$6)*$F$6,0)</f>
        <v>0</v>
      </c>
      <c r="G30" s="15">
        <f t="shared" ref="G30:G32" si="4">F30</f>
        <v>0</v>
      </c>
      <c r="H30" s="15"/>
      <c r="I30" s="15"/>
    </row>
    <row r="31" spans="1:13" x14ac:dyDescent="0.25">
      <c r="A31" s="18"/>
      <c r="B31" s="28">
        <v>7</v>
      </c>
      <c r="C31" s="23"/>
      <c r="D31" s="13"/>
      <c r="E31" s="61"/>
      <c r="F31" s="14">
        <f t="shared" ref="F31:F32" si="5">IF(C31&gt;$C$6,(C31-$C$6)*$F$6,0)</f>
        <v>0</v>
      </c>
      <c r="G31" s="15">
        <f t="shared" si="4"/>
        <v>0</v>
      </c>
      <c r="H31" s="15"/>
      <c r="I31" s="15"/>
    </row>
    <row r="32" spans="1:13" x14ac:dyDescent="0.25">
      <c r="A32" s="18"/>
      <c r="B32" s="28">
        <v>8</v>
      </c>
      <c r="C32" s="23"/>
      <c r="D32" s="13">
        <f>SUM(C25:C32)</f>
        <v>0</v>
      </c>
      <c r="E32" s="61"/>
      <c r="F32" s="14">
        <f t="shared" si="5"/>
        <v>0</v>
      </c>
      <c r="G32" s="15">
        <f t="shared" si="4"/>
        <v>0</v>
      </c>
      <c r="H32" s="15">
        <f>IF(D32&gt;$D$6,$H$6*(D32-$D$6),0)</f>
        <v>0</v>
      </c>
      <c r="I32" s="15">
        <f>IF(SUM(G25:G32)&gt;H32,SUM(G29:G32),H32)</f>
        <v>0</v>
      </c>
    </row>
    <row r="33" spans="1:9" x14ac:dyDescent="0.25">
      <c r="A33" s="18">
        <f>A29+1</f>
        <v>45167</v>
      </c>
      <c r="B33" s="60">
        <v>1</v>
      </c>
      <c r="C33" s="123"/>
      <c r="D33" s="13"/>
      <c r="E33" s="61"/>
      <c r="F33" s="14">
        <f>IF(C33&gt;$C$6,(C33-$C$6)*$F$6,0)</f>
        <v>0</v>
      </c>
      <c r="G33" s="15">
        <f>F33</f>
        <v>0</v>
      </c>
      <c r="H33" s="15"/>
      <c r="I33" s="15"/>
    </row>
    <row r="34" spans="1:9" x14ac:dyDescent="0.25">
      <c r="A34" s="18"/>
      <c r="B34" s="28">
        <v>2</v>
      </c>
      <c r="C34" s="23"/>
      <c r="D34" s="13"/>
      <c r="E34" s="61"/>
      <c r="F34" s="14">
        <f>IF(C34&gt;$C$6,(C34-$C$6)*$F$6,0)</f>
        <v>0</v>
      </c>
      <c r="G34" s="15">
        <f t="shared" ref="G34:G36" si="6">F34</f>
        <v>0</v>
      </c>
      <c r="H34" s="15"/>
      <c r="I34" s="15"/>
    </row>
    <row r="35" spans="1:9" x14ac:dyDescent="0.25">
      <c r="A35" s="18"/>
      <c r="B35" s="28">
        <v>3</v>
      </c>
      <c r="C35" s="23"/>
      <c r="D35" s="13"/>
      <c r="E35" s="61"/>
      <c r="F35" s="14">
        <f t="shared" ref="F35:F36" si="7">IF(C35&gt;$C$6,(C35-$C$6)*$F$6,0)</f>
        <v>0</v>
      </c>
      <c r="G35" s="15">
        <f t="shared" si="6"/>
        <v>0</v>
      </c>
      <c r="H35" s="15"/>
      <c r="I35" s="15"/>
    </row>
    <row r="36" spans="1:9" x14ac:dyDescent="0.25">
      <c r="A36" s="31"/>
      <c r="B36" s="28">
        <v>4</v>
      </c>
      <c r="C36" s="23"/>
      <c r="D36" s="13"/>
      <c r="E36" s="61"/>
      <c r="F36" s="14">
        <f t="shared" si="7"/>
        <v>0</v>
      </c>
      <c r="G36" s="15">
        <f t="shared" si="6"/>
        <v>0</v>
      </c>
      <c r="H36" s="15"/>
      <c r="I36" s="15"/>
    </row>
    <row r="37" spans="1:9" x14ac:dyDescent="0.25">
      <c r="A37" s="18">
        <f>A33+1</f>
        <v>45168</v>
      </c>
      <c r="B37" s="28">
        <v>5</v>
      </c>
      <c r="C37" s="123"/>
      <c r="D37" s="13"/>
      <c r="E37" s="61"/>
      <c r="F37" s="14">
        <f>IF(C37&gt;$C$6,(C37-$C$6)*$F$6,0)</f>
        <v>0</v>
      </c>
      <c r="G37" s="15">
        <f>F37</f>
        <v>0</v>
      </c>
      <c r="H37" s="15"/>
      <c r="I37" s="15"/>
    </row>
    <row r="38" spans="1:9" x14ac:dyDescent="0.25">
      <c r="A38" s="18"/>
      <c r="B38" s="28">
        <v>6</v>
      </c>
      <c r="C38" s="23"/>
      <c r="D38" s="13"/>
      <c r="E38" s="61"/>
      <c r="F38" s="14">
        <f>IF(C38&gt;$C$6,(C38-$C$6)*$F$6,0)</f>
        <v>0</v>
      </c>
      <c r="G38" s="15">
        <f t="shared" ref="G38:G40" si="8">F38</f>
        <v>0</v>
      </c>
      <c r="H38" s="15"/>
      <c r="I38" s="15"/>
    </row>
    <row r="39" spans="1:9" x14ac:dyDescent="0.25">
      <c r="A39" s="18"/>
      <c r="B39" s="28">
        <v>7</v>
      </c>
      <c r="C39" s="23"/>
      <c r="D39" s="13"/>
      <c r="E39" s="61"/>
      <c r="F39" s="14">
        <f t="shared" ref="F39:F40" si="9">IF(C39&gt;$C$6,(C39-$C$6)*$F$6,0)</f>
        <v>0</v>
      </c>
      <c r="G39" s="15">
        <f t="shared" si="8"/>
        <v>0</v>
      </c>
      <c r="H39" s="15"/>
      <c r="I39" s="15"/>
    </row>
    <row r="40" spans="1:9" x14ac:dyDescent="0.25">
      <c r="A40" s="18"/>
      <c r="B40" s="28">
        <v>8</v>
      </c>
      <c r="C40" s="23"/>
      <c r="D40" s="13">
        <f>SUM(C33:C40)</f>
        <v>0</v>
      </c>
      <c r="E40" s="61"/>
      <c r="F40" s="14">
        <f t="shared" si="9"/>
        <v>0</v>
      </c>
      <c r="G40" s="15">
        <f t="shared" si="8"/>
        <v>0</v>
      </c>
      <c r="H40" s="15">
        <f>IF(D40&gt;$D$6,$H$6*(D40-$D$6),0)</f>
        <v>0</v>
      </c>
      <c r="I40" s="15">
        <f>IF(SUM(G33:G40)&gt;H40,SUM(G37:G40),H40)</f>
        <v>0</v>
      </c>
    </row>
    <row r="41" spans="1:9" x14ac:dyDescent="0.25">
      <c r="A41" s="18">
        <f>A37+1</f>
        <v>45169</v>
      </c>
      <c r="B41" s="28">
        <v>1</v>
      </c>
      <c r="C41" s="123"/>
      <c r="D41" s="13"/>
      <c r="E41" s="61"/>
      <c r="F41" s="14">
        <f>IF(C41&gt;$C$6,(C41-$C$6)*$F$6,0)</f>
        <v>0</v>
      </c>
      <c r="G41" s="15">
        <f>F41</f>
        <v>0</v>
      </c>
      <c r="H41" s="15"/>
      <c r="I41" s="15"/>
    </row>
    <row r="42" spans="1:9" x14ac:dyDescent="0.25">
      <c r="A42" s="18"/>
      <c r="B42" s="28">
        <v>2</v>
      </c>
      <c r="C42" s="23"/>
      <c r="D42" s="13"/>
      <c r="E42" s="61"/>
      <c r="F42" s="14">
        <f>IF(C42&gt;$C$6,(C42-$C$6)*$F$6,0)</f>
        <v>0</v>
      </c>
      <c r="G42" s="15">
        <f t="shared" ref="G42:G44" si="10">F42</f>
        <v>0</v>
      </c>
      <c r="H42" s="15"/>
      <c r="I42" s="15"/>
    </row>
    <row r="43" spans="1:9" x14ac:dyDescent="0.25">
      <c r="A43" s="18"/>
      <c r="B43" s="28">
        <v>3</v>
      </c>
      <c r="C43" s="23"/>
      <c r="D43" s="13"/>
      <c r="E43" s="61"/>
      <c r="F43" s="14">
        <f t="shared" ref="F43:F44" si="11">IF(C43&gt;$C$6,(C43-$C$6)*$F$6,0)</f>
        <v>0</v>
      </c>
      <c r="G43" s="15">
        <f t="shared" si="10"/>
        <v>0</v>
      </c>
      <c r="H43" s="15"/>
      <c r="I43" s="15"/>
    </row>
    <row r="44" spans="1:9" x14ac:dyDescent="0.25">
      <c r="A44" s="18"/>
      <c r="B44" s="28">
        <v>4</v>
      </c>
      <c r="C44" s="23"/>
      <c r="D44" s="13">
        <f>SUM(C41:C44)</f>
        <v>0</v>
      </c>
      <c r="E44" s="61"/>
      <c r="F44" s="14">
        <f t="shared" si="11"/>
        <v>0</v>
      </c>
      <c r="G44" s="15">
        <f t="shared" si="10"/>
        <v>0</v>
      </c>
      <c r="H44" s="15">
        <f>IF(D44&gt;$D$6,$H$6*(D44-$D$6),0)</f>
        <v>0</v>
      </c>
      <c r="I44" s="15">
        <f>IF(SUM(G41:G44)&gt;H44,SUM(G41:G44),H44)</f>
        <v>0</v>
      </c>
    </row>
    <row r="45" spans="1:9" ht="19.5" thickBot="1" x14ac:dyDescent="0.35">
      <c r="A45" s="97" t="s">
        <v>2</v>
      </c>
      <c r="B45" s="101"/>
      <c r="C45" s="102"/>
      <c r="D45" s="103"/>
      <c r="E45" s="103"/>
      <c r="F45" s="100"/>
      <c r="G45" s="104"/>
      <c r="H45" s="104"/>
      <c r="I45" s="105">
        <f>SUM(I9:I44)</f>
        <v>0</v>
      </c>
    </row>
    <row r="46" spans="1:9" ht="8.1" customHeight="1" thickTop="1" x14ac:dyDescent="0.25">
      <c r="A46" s="16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57" t="s">
        <v>19</v>
      </c>
      <c r="B47" s="1"/>
      <c r="C47" s="1"/>
      <c r="D47" s="1"/>
      <c r="E47" s="1"/>
      <c r="F47" s="1"/>
      <c r="G47" s="1"/>
      <c r="H47" s="1"/>
      <c r="I47" s="1"/>
    </row>
    <row r="48" spans="1:9" ht="8.1" customHeight="1" x14ac:dyDescent="0.25">
      <c r="A48" s="16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58" t="s">
        <v>21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59" t="s">
        <v>22</v>
      </c>
      <c r="B50" s="1"/>
      <c r="C50" s="1"/>
      <c r="D50" s="1"/>
      <c r="E50" s="1"/>
      <c r="F50" s="1"/>
      <c r="G50" s="1"/>
      <c r="H50" s="1"/>
      <c r="I50" s="1"/>
    </row>
    <row r="51" spans="1:9" ht="9.9499999999999993" customHeight="1" x14ac:dyDescent="0.25">
      <c r="A51" s="31"/>
      <c r="B51" s="31"/>
      <c r="D51" s="31"/>
      <c r="E51" s="31"/>
    </row>
    <row r="52" spans="1:9" x14ac:dyDescent="0.25">
      <c r="C52" s="34"/>
      <c r="D52" s="31"/>
      <c r="E52" s="31"/>
    </row>
    <row r="53" spans="1:9" x14ac:dyDescent="0.25">
      <c r="A53" s="44" t="s">
        <v>13</v>
      </c>
      <c r="B53" s="45"/>
      <c r="C53" s="46"/>
      <c r="D53" s="30"/>
      <c r="E53" s="47" t="s">
        <v>1</v>
      </c>
      <c r="F53" s="47"/>
    </row>
    <row r="54" spans="1:9" ht="9.9499999999999993" customHeight="1" x14ac:dyDescent="0.25">
      <c r="A54" s="31"/>
      <c r="B54" s="31"/>
      <c r="D54" s="31"/>
      <c r="E54" s="31"/>
    </row>
    <row r="55" spans="1:9" x14ac:dyDescent="0.25">
      <c r="A55" s="48"/>
      <c r="B55" s="49"/>
      <c r="C55" s="50"/>
      <c r="D55" s="31"/>
      <c r="E55" s="31"/>
    </row>
    <row r="56" spans="1:9" ht="17.25" x14ac:dyDescent="0.25">
      <c r="A56" s="44" t="s">
        <v>35</v>
      </c>
      <c r="B56" s="67"/>
      <c r="C56" s="67"/>
      <c r="D56" s="30"/>
      <c r="E56" s="47" t="s">
        <v>1</v>
      </c>
      <c r="F56" s="47"/>
    </row>
    <row r="57" spans="1:9" x14ac:dyDescent="0.25">
      <c r="A57" s="53"/>
      <c r="B57" s="54"/>
      <c r="C57" s="55"/>
      <c r="D57" s="30"/>
      <c r="E57" s="30"/>
      <c r="F57" s="30"/>
    </row>
    <row r="58" spans="1:9" ht="8.1" customHeight="1" x14ac:dyDescent="0.25">
      <c r="B58" s="31"/>
      <c r="D58" s="31"/>
      <c r="E58" s="31"/>
    </row>
    <row r="59" spans="1:9" x14ac:dyDescent="0.25">
      <c r="A59" s="31" t="s">
        <v>20</v>
      </c>
      <c r="B59" s="31"/>
      <c r="D59" s="31"/>
      <c r="E59" s="31"/>
    </row>
    <row r="60" spans="1:9" ht="18.75" x14ac:dyDescent="0.3">
      <c r="A60" s="143" t="str">
        <f>'[1]Grade K'!A34:F34</f>
        <v xml:space="preserve">   01-0000-0-1103-000-1110-1000-000-108</v>
      </c>
      <c r="B60" s="143"/>
      <c r="C60" s="143"/>
      <c r="D60" s="143"/>
      <c r="E60" s="143"/>
      <c r="F60" s="143"/>
      <c r="G60" s="143"/>
    </row>
  </sheetData>
  <sheetProtection algorithmName="SHA-512" hashValue="emBXwpnCTdZqCE0qf5ruM3aW2oz9v987vL9triqOej+9mINce7vBqE5jPlBNXU0iEnw4ltb742gv9VHOl3kKKQ==" saltValue="x/91c/tTsPfK+Tl8+/YcWw==" spinCount="100000" sheet="1" objects="1" scenarios="1"/>
  <mergeCells count="5">
    <mergeCell ref="A2:I2"/>
    <mergeCell ref="C5:D5"/>
    <mergeCell ref="G5:I5"/>
    <mergeCell ref="E7:E8"/>
    <mergeCell ref="A60:G60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zoomScaleNormal="100" zoomScaleSheetLayoutView="100" workbookViewId="0">
      <pane ySplit="8" topLeftCell="A9" activePane="bottomLeft" state="frozen"/>
      <selection activeCell="F25" sqref="F25"/>
      <selection pane="bottomLeft" activeCell="A30" sqref="A30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115" t="str">
        <f>'Grade TK'!A1</f>
        <v>2023-24</v>
      </c>
      <c r="B1" s="112" t="s">
        <v>45</v>
      </c>
      <c r="C1" s="112"/>
      <c r="D1" s="112"/>
      <c r="E1" s="112"/>
      <c r="F1" s="112"/>
      <c r="G1" s="112"/>
      <c r="H1" s="112"/>
    </row>
    <row r="2" spans="1:8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</row>
    <row r="3" spans="1:8" ht="8.1" customHeight="1" x14ac:dyDescent="0.25">
      <c r="A3" s="1"/>
      <c r="B3" s="17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63"/>
      <c r="D4" s="37"/>
      <c r="E4" s="38"/>
      <c r="F4" s="38"/>
      <c r="G4" s="38"/>
      <c r="H4" s="22" t="s">
        <v>14</v>
      </c>
    </row>
    <row r="5" spans="1:8" s="40" customFormat="1" ht="30" x14ac:dyDescent="0.25">
      <c r="A5" s="5"/>
      <c r="B5" s="3"/>
      <c r="C5" s="114" t="s">
        <v>11</v>
      </c>
      <c r="D5" s="24"/>
      <c r="E5" s="114"/>
      <c r="F5" s="114"/>
      <c r="G5" s="114" t="s">
        <v>33</v>
      </c>
      <c r="H5" s="4"/>
    </row>
    <row r="6" spans="1:8" s="40" customFormat="1" x14ac:dyDescent="0.25">
      <c r="A6" s="68" t="s">
        <v>0</v>
      </c>
      <c r="B6" s="7"/>
      <c r="C6" s="114">
        <v>32</v>
      </c>
      <c r="D6" s="24"/>
      <c r="E6" s="9"/>
      <c r="F6" s="9"/>
      <c r="G6" s="9">
        <v>3</v>
      </c>
      <c r="H6" s="4"/>
    </row>
    <row r="7" spans="1:8" s="32" customFormat="1" x14ac:dyDescent="0.25">
      <c r="A7" s="10"/>
      <c r="B7" s="71"/>
      <c r="C7" s="10" t="s">
        <v>17</v>
      </c>
      <c r="D7" s="11"/>
      <c r="E7" s="10"/>
      <c r="F7" s="10"/>
      <c r="G7" s="10"/>
      <c r="H7" s="10"/>
    </row>
    <row r="8" spans="1:8" s="32" customFormat="1" x14ac:dyDescent="0.25">
      <c r="A8" s="10" t="s">
        <v>1</v>
      </c>
      <c r="B8" s="71" t="s">
        <v>5</v>
      </c>
      <c r="C8" s="10" t="s">
        <v>18</v>
      </c>
      <c r="D8" s="11"/>
      <c r="E8" s="10"/>
      <c r="F8" s="10"/>
      <c r="G8" s="10"/>
      <c r="H8" s="10" t="s">
        <v>4</v>
      </c>
    </row>
    <row r="9" spans="1:8" x14ac:dyDescent="0.25">
      <c r="A9" s="18">
        <f>'Grades 1-3'!A10</f>
        <v>45159</v>
      </c>
      <c r="B9" s="25">
        <v>1</v>
      </c>
      <c r="C9" s="23"/>
      <c r="D9" s="61"/>
      <c r="E9" s="14"/>
      <c r="F9" s="14"/>
      <c r="G9" s="14">
        <f>IF(C9&gt;$C$6,(C9-$C$6)*$G$6,0)</f>
        <v>0</v>
      </c>
      <c r="H9" s="15">
        <f t="shared" ref="H9:H62" si="0">E9+F9+G9</f>
        <v>0</v>
      </c>
    </row>
    <row r="10" spans="1:8" x14ac:dyDescent="0.25">
      <c r="A10" s="18"/>
      <c r="B10" s="25">
        <v>2</v>
      </c>
      <c r="C10" s="23"/>
      <c r="D10" s="61"/>
      <c r="E10" s="14"/>
      <c r="F10" s="14"/>
      <c r="G10" s="14">
        <f t="shared" ref="G10:G30" si="1">IF(C10&gt;$C$6,(C10-$C$6)*$G$6,0)</f>
        <v>0</v>
      </c>
      <c r="H10" s="15">
        <f t="shared" si="0"/>
        <v>0</v>
      </c>
    </row>
    <row r="11" spans="1:8" x14ac:dyDescent="0.25">
      <c r="A11" s="18"/>
      <c r="B11" s="25">
        <v>3</v>
      </c>
      <c r="C11" s="23"/>
      <c r="D11" s="61"/>
      <c r="E11" s="14"/>
      <c r="F11" s="14"/>
      <c r="G11" s="14">
        <f t="shared" si="1"/>
        <v>0</v>
      </c>
      <c r="H11" s="15">
        <f t="shared" si="0"/>
        <v>0</v>
      </c>
    </row>
    <row r="12" spans="1:8" x14ac:dyDescent="0.25">
      <c r="A12" s="18"/>
      <c r="B12" s="25">
        <v>4</v>
      </c>
      <c r="C12" s="23"/>
      <c r="D12" s="61"/>
      <c r="E12" s="14"/>
      <c r="F12" s="14"/>
      <c r="G12" s="14">
        <f t="shared" si="1"/>
        <v>0</v>
      </c>
      <c r="H12" s="15">
        <f t="shared" si="0"/>
        <v>0</v>
      </c>
    </row>
    <row r="13" spans="1:8" x14ac:dyDescent="0.25">
      <c r="A13" s="18"/>
      <c r="B13" s="25">
        <v>5</v>
      </c>
      <c r="C13" s="23"/>
      <c r="D13" s="61"/>
      <c r="E13" s="14"/>
      <c r="F13" s="14"/>
      <c r="G13" s="14">
        <f t="shared" si="1"/>
        <v>0</v>
      </c>
      <c r="H13" s="15">
        <f t="shared" si="0"/>
        <v>0</v>
      </c>
    </row>
    <row r="14" spans="1:8" x14ac:dyDescent="0.25">
      <c r="A14" s="18"/>
      <c r="B14" s="25">
        <v>6</v>
      </c>
      <c r="C14" s="23"/>
      <c r="D14" s="61"/>
      <c r="E14" s="14"/>
      <c r="F14" s="14"/>
      <c r="G14" s="14">
        <f t="shared" si="1"/>
        <v>0</v>
      </c>
      <c r="H14" s="15">
        <f t="shared" si="0"/>
        <v>0</v>
      </c>
    </row>
    <row r="15" spans="1:8" x14ac:dyDescent="0.25">
      <c r="A15" s="18">
        <f>A9+1</f>
        <v>45160</v>
      </c>
      <c r="B15" s="60">
        <f>IF($B$9&gt;0,$B$9,0)</f>
        <v>1</v>
      </c>
      <c r="C15" s="23"/>
      <c r="D15" s="61"/>
      <c r="E15" s="14"/>
      <c r="F15" s="14"/>
      <c r="G15" s="14">
        <f t="shared" ref="G15:G18" si="2">IF(C15&gt;$C$6,(C15-$C$6)*$G$6,0)</f>
        <v>0</v>
      </c>
      <c r="H15" s="15">
        <f t="shared" ref="H15:H20" si="3">E15+F15+G15</f>
        <v>0</v>
      </c>
    </row>
    <row r="16" spans="1:8" x14ac:dyDescent="0.25">
      <c r="A16" s="18"/>
      <c r="B16" s="28">
        <f t="shared" ref="B16" si="4">IF($B$10&gt;0,$B$10,0)</f>
        <v>2</v>
      </c>
      <c r="C16" s="23"/>
      <c r="D16" s="61"/>
      <c r="E16" s="14"/>
      <c r="F16" s="14"/>
      <c r="G16" s="14">
        <f t="shared" si="2"/>
        <v>0</v>
      </c>
      <c r="H16" s="15">
        <f t="shared" si="3"/>
        <v>0</v>
      </c>
    </row>
    <row r="17" spans="1:8" x14ac:dyDescent="0.25">
      <c r="A17" s="18"/>
      <c r="B17" s="28">
        <f>IF($B$11&gt;0,$B$11,0)</f>
        <v>3</v>
      </c>
      <c r="C17" s="23"/>
      <c r="D17" s="61"/>
      <c r="E17" s="14"/>
      <c r="F17" s="14"/>
      <c r="G17" s="14">
        <f t="shared" si="2"/>
        <v>0</v>
      </c>
      <c r="H17" s="15">
        <f t="shared" si="3"/>
        <v>0</v>
      </c>
    </row>
    <row r="18" spans="1:8" x14ac:dyDescent="0.25">
      <c r="A18" s="18"/>
      <c r="B18" s="28">
        <f t="shared" ref="B18" si="5">IF($B$12&gt;0,$B$12,0)</f>
        <v>4</v>
      </c>
      <c r="C18" s="23"/>
      <c r="D18" s="61"/>
      <c r="E18" s="14"/>
      <c r="F18" s="14"/>
      <c r="G18" s="14">
        <f t="shared" si="2"/>
        <v>0</v>
      </c>
      <c r="H18" s="15">
        <f t="shared" si="3"/>
        <v>0</v>
      </c>
    </row>
    <row r="19" spans="1:8" x14ac:dyDescent="0.25">
      <c r="A19" s="18"/>
      <c r="B19" s="28">
        <f>IF($B$13&gt;0,$B$13,0)</f>
        <v>5</v>
      </c>
      <c r="C19" s="23"/>
      <c r="D19" s="61"/>
      <c r="E19" s="14"/>
      <c r="F19" s="14"/>
      <c r="G19" s="14">
        <f>IF(C19&gt;$C$6,(C19-$C$6)*$G$6,0)</f>
        <v>0</v>
      </c>
      <c r="H19" s="15">
        <f t="shared" si="3"/>
        <v>0</v>
      </c>
    </row>
    <row r="20" spans="1:8" x14ac:dyDescent="0.25">
      <c r="A20" s="18"/>
      <c r="B20" s="69">
        <f t="shared" ref="B20" si="6">IF($B$14&gt;0,$B$14,0)</f>
        <v>6</v>
      </c>
      <c r="C20" s="23"/>
      <c r="D20" s="61"/>
      <c r="E20" s="14"/>
      <c r="F20" s="14"/>
      <c r="G20" s="14">
        <f t="shared" ref="G20:G24" si="7">IF(C20&gt;$C$6,(C20-$C$6)*$G$6,0)</f>
        <v>0</v>
      </c>
      <c r="H20" s="15">
        <f t="shared" si="3"/>
        <v>0</v>
      </c>
    </row>
    <row r="21" spans="1:8" x14ac:dyDescent="0.25">
      <c r="A21" s="18">
        <f>A15+1</f>
        <v>45161</v>
      </c>
      <c r="B21" s="60">
        <f>IF($B$9&gt;0,$B$9,0)</f>
        <v>1</v>
      </c>
      <c r="C21" s="23"/>
      <c r="D21" s="61"/>
      <c r="E21" s="14"/>
      <c r="F21" s="14"/>
      <c r="G21" s="14">
        <f t="shared" si="7"/>
        <v>0</v>
      </c>
      <c r="H21" s="15">
        <f t="shared" ref="H21:H26" si="8">E21+F21+G21</f>
        <v>0</v>
      </c>
    </row>
    <row r="22" spans="1:8" x14ac:dyDescent="0.25">
      <c r="A22" s="18"/>
      <c r="B22" s="28">
        <f t="shared" ref="B22" si="9">IF($B$10&gt;0,$B$10,0)</f>
        <v>2</v>
      </c>
      <c r="C22" s="23"/>
      <c r="D22" s="61"/>
      <c r="E22" s="14"/>
      <c r="F22" s="14"/>
      <c r="G22" s="14">
        <f t="shared" si="7"/>
        <v>0</v>
      </c>
      <c r="H22" s="15">
        <f t="shared" si="8"/>
        <v>0</v>
      </c>
    </row>
    <row r="23" spans="1:8" x14ac:dyDescent="0.25">
      <c r="A23" s="18"/>
      <c r="B23" s="28">
        <f>IF($B$11&gt;0,$B$11,0)</f>
        <v>3</v>
      </c>
      <c r="C23" s="23"/>
      <c r="D23" s="61"/>
      <c r="E23" s="14"/>
      <c r="F23" s="14"/>
      <c r="G23" s="14">
        <f t="shared" si="7"/>
        <v>0</v>
      </c>
      <c r="H23" s="15">
        <f t="shared" si="8"/>
        <v>0</v>
      </c>
    </row>
    <row r="24" spans="1:8" x14ac:dyDescent="0.25">
      <c r="A24" s="18"/>
      <c r="B24" s="28">
        <f t="shared" ref="B24" si="10">IF($B$12&gt;0,$B$12,0)</f>
        <v>4</v>
      </c>
      <c r="C24" s="23"/>
      <c r="D24" s="61"/>
      <c r="E24" s="14"/>
      <c r="F24" s="14"/>
      <c r="G24" s="14">
        <f t="shared" si="7"/>
        <v>0</v>
      </c>
      <c r="H24" s="15">
        <f t="shared" si="8"/>
        <v>0</v>
      </c>
    </row>
    <row r="25" spans="1:8" x14ac:dyDescent="0.25">
      <c r="A25" s="18"/>
      <c r="B25" s="28">
        <f>IF($B$13&gt;0,$B$13,0)</f>
        <v>5</v>
      </c>
      <c r="C25" s="23"/>
      <c r="D25" s="61"/>
      <c r="E25" s="14"/>
      <c r="F25" s="14"/>
      <c r="G25" s="14">
        <f>IF(C25&gt;$C$6,(C25-$C$6)*$G$6,0)</f>
        <v>0</v>
      </c>
      <c r="H25" s="15">
        <f t="shared" si="8"/>
        <v>0</v>
      </c>
    </row>
    <row r="26" spans="1:8" x14ac:dyDescent="0.25">
      <c r="A26" s="18"/>
      <c r="B26" s="69">
        <f t="shared" ref="B26" si="11">IF($B$14&gt;0,$B$14,0)</f>
        <v>6</v>
      </c>
      <c r="C26" s="23"/>
      <c r="D26" s="61"/>
      <c r="E26" s="14"/>
      <c r="F26" s="14"/>
      <c r="G26" s="14">
        <f t="shared" ref="G26" si="12">IF(C26&gt;$C$6,(C26-$C$6)*$G$6,0)</f>
        <v>0</v>
      </c>
      <c r="H26" s="15">
        <f t="shared" si="8"/>
        <v>0</v>
      </c>
    </row>
    <row r="27" spans="1:8" x14ac:dyDescent="0.25">
      <c r="A27" s="18">
        <v>45162</v>
      </c>
      <c r="B27" s="60">
        <f>IF($B$9&gt;0,$B$9,0)</f>
        <v>1</v>
      </c>
      <c r="C27" s="23"/>
      <c r="D27" s="61"/>
      <c r="E27" s="14"/>
      <c r="F27" s="14"/>
      <c r="G27" s="14">
        <f t="shared" si="1"/>
        <v>0</v>
      </c>
      <c r="H27" s="15">
        <f t="shared" si="0"/>
        <v>0</v>
      </c>
    </row>
    <row r="28" spans="1:8" x14ac:dyDescent="0.25">
      <c r="A28" s="18"/>
      <c r="B28" s="28">
        <f t="shared" ref="B28" si="13">IF($B$10&gt;0,$B$10,0)</f>
        <v>2</v>
      </c>
      <c r="C28" s="23"/>
      <c r="D28" s="61"/>
      <c r="E28" s="14"/>
      <c r="F28" s="14"/>
      <c r="G28" s="14">
        <f t="shared" si="1"/>
        <v>0</v>
      </c>
      <c r="H28" s="15">
        <f t="shared" si="0"/>
        <v>0</v>
      </c>
    </row>
    <row r="29" spans="1:8" x14ac:dyDescent="0.25">
      <c r="A29" s="18"/>
      <c r="B29" s="28">
        <f>IF($B$11&gt;0,$B$11,0)</f>
        <v>3</v>
      </c>
      <c r="C29" s="23"/>
      <c r="D29" s="61"/>
      <c r="E29" s="14"/>
      <c r="F29" s="14"/>
      <c r="G29" s="14">
        <f t="shared" si="1"/>
        <v>0</v>
      </c>
      <c r="H29" s="15">
        <f t="shared" si="0"/>
        <v>0</v>
      </c>
    </row>
    <row r="30" spans="1:8" x14ac:dyDescent="0.25">
      <c r="A30" s="18"/>
      <c r="B30" s="28">
        <f t="shared" ref="B30" si="14">IF($B$12&gt;0,$B$12,0)</f>
        <v>4</v>
      </c>
      <c r="C30" s="23"/>
      <c r="D30" s="61"/>
      <c r="E30" s="14"/>
      <c r="F30" s="14"/>
      <c r="G30" s="14">
        <f t="shared" si="1"/>
        <v>0</v>
      </c>
      <c r="H30" s="15">
        <f t="shared" si="0"/>
        <v>0</v>
      </c>
    </row>
    <row r="31" spans="1:8" x14ac:dyDescent="0.25">
      <c r="A31" s="18"/>
      <c r="B31" s="28">
        <f>IF($B$13&gt;0,$B$13,0)</f>
        <v>5</v>
      </c>
      <c r="C31" s="23"/>
      <c r="D31" s="61"/>
      <c r="E31" s="14"/>
      <c r="F31" s="14"/>
      <c r="G31" s="14">
        <f>IF(C31&gt;$C$6,(C31-$C$6)*$G$6,0)</f>
        <v>0</v>
      </c>
      <c r="H31" s="15">
        <f t="shared" si="0"/>
        <v>0</v>
      </c>
    </row>
    <row r="32" spans="1:8" x14ac:dyDescent="0.25">
      <c r="A32" s="18"/>
      <c r="B32" s="69">
        <f t="shared" ref="B32" si="15">IF($B$14&gt;0,$B$14,0)</f>
        <v>6</v>
      </c>
      <c r="C32" s="23"/>
      <c r="D32" s="61"/>
      <c r="E32" s="14"/>
      <c r="F32" s="14"/>
      <c r="G32" s="14">
        <f t="shared" ref="G32:G36" si="16">IF(C32&gt;$C$6,(C32-$C$6)*$G$6,0)</f>
        <v>0</v>
      </c>
      <c r="H32" s="15">
        <f t="shared" si="0"/>
        <v>0</v>
      </c>
    </row>
    <row r="33" spans="1:8" x14ac:dyDescent="0.25">
      <c r="A33" s="18">
        <f>'Grades 1-3'!A14</f>
        <v>45163</v>
      </c>
      <c r="B33" s="60">
        <f>IF($B$9&gt;0,$B$9,0)</f>
        <v>1</v>
      </c>
      <c r="C33" s="23"/>
      <c r="D33" s="61"/>
      <c r="E33" s="14"/>
      <c r="F33" s="14"/>
      <c r="G33" s="14">
        <f t="shared" si="16"/>
        <v>0</v>
      </c>
      <c r="H33" s="15">
        <f t="shared" si="0"/>
        <v>0</v>
      </c>
    </row>
    <row r="34" spans="1:8" x14ac:dyDescent="0.25">
      <c r="A34" s="18"/>
      <c r="B34" s="28">
        <f t="shared" ref="B34" si="17">IF($B$10&gt;0,$B$10,0)</f>
        <v>2</v>
      </c>
      <c r="C34" s="23"/>
      <c r="D34" s="61"/>
      <c r="E34" s="14"/>
      <c r="F34" s="14"/>
      <c r="G34" s="14">
        <f t="shared" si="16"/>
        <v>0</v>
      </c>
      <c r="H34" s="15">
        <f t="shared" si="0"/>
        <v>0</v>
      </c>
    </row>
    <row r="35" spans="1:8" x14ac:dyDescent="0.25">
      <c r="A35" s="18"/>
      <c r="B35" s="28">
        <f>IF($B$11&gt;0,$B$11,0)</f>
        <v>3</v>
      </c>
      <c r="C35" s="23"/>
      <c r="D35" s="61"/>
      <c r="E35" s="14"/>
      <c r="F35" s="14"/>
      <c r="G35" s="14">
        <f t="shared" si="16"/>
        <v>0</v>
      </c>
      <c r="H35" s="15">
        <f t="shared" si="0"/>
        <v>0</v>
      </c>
    </row>
    <row r="36" spans="1:8" x14ac:dyDescent="0.25">
      <c r="A36" s="18"/>
      <c r="B36" s="28">
        <f t="shared" ref="B36" si="18">IF($B$12&gt;0,$B$12,0)</f>
        <v>4</v>
      </c>
      <c r="C36" s="23"/>
      <c r="D36" s="61"/>
      <c r="E36" s="14"/>
      <c r="F36" s="14"/>
      <c r="G36" s="14">
        <f t="shared" si="16"/>
        <v>0</v>
      </c>
      <c r="H36" s="15">
        <f t="shared" si="0"/>
        <v>0</v>
      </c>
    </row>
    <row r="37" spans="1:8" x14ac:dyDescent="0.25">
      <c r="A37" s="18"/>
      <c r="B37" s="28">
        <f>IF($B$13&gt;0,$B$13,0)</f>
        <v>5</v>
      </c>
      <c r="C37" s="23"/>
      <c r="D37" s="61"/>
      <c r="E37" s="14"/>
      <c r="F37" s="14"/>
      <c r="G37" s="14">
        <f>IF(C37&gt;$C$6,(C37-$C$6)*$G$6,0)</f>
        <v>0</v>
      </c>
      <c r="H37" s="15">
        <f t="shared" si="0"/>
        <v>0</v>
      </c>
    </row>
    <row r="38" spans="1:8" x14ac:dyDescent="0.25">
      <c r="A38" s="18"/>
      <c r="B38" s="69">
        <f t="shared" ref="B38" si="19">IF($B$14&gt;0,$B$14,0)</f>
        <v>6</v>
      </c>
      <c r="C38" s="23"/>
      <c r="D38" s="61"/>
      <c r="E38" s="14"/>
      <c r="F38" s="14"/>
      <c r="G38" s="14">
        <f t="shared" ref="G38:G62" si="20">IF(C38&gt;$C$6,(C38-$C$6)*$G$6,0)</f>
        <v>0</v>
      </c>
      <c r="H38" s="15">
        <f t="shared" si="0"/>
        <v>0</v>
      </c>
    </row>
    <row r="39" spans="1:8" x14ac:dyDescent="0.25">
      <c r="A39" s="18">
        <f>'Grades 1-3'!A15</f>
        <v>45166</v>
      </c>
      <c r="B39" s="70">
        <f t="shared" ref="B39" si="21">IF($B$9&gt;0,$B$9," ")</f>
        <v>1</v>
      </c>
      <c r="C39" s="23"/>
      <c r="D39" s="61"/>
      <c r="E39" s="14"/>
      <c r="F39" s="14"/>
      <c r="G39" s="14">
        <f t="shared" si="20"/>
        <v>0</v>
      </c>
      <c r="H39" s="15">
        <f t="shared" si="0"/>
        <v>0</v>
      </c>
    </row>
    <row r="40" spans="1:8" x14ac:dyDescent="0.25">
      <c r="A40" s="18"/>
      <c r="B40" s="26">
        <f t="shared" ref="B40" si="22">IF($B$10&gt;0,$B$10," ")</f>
        <v>2</v>
      </c>
      <c r="C40" s="23"/>
      <c r="D40" s="61"/>
      <c r="E40" s="14"/>
      <c r="F40" s="14"/>
      <c r="G40" s="14">
        <f t="shared" si="20"/>
        <v>0</v>
      </c>
      <c r="H40" s="15">
        <f t="shared" si="0"/>
        <v>0</v>
      </c>
    </row>
    <row r="41" spans="1:8" x14ac:dyDescent="0.25">
      <c r="A41" s="18"/>
      <c r="B41" s="26">
        <f t="shared" ref="B41" si="23">IF($B$11&gt;0,$B$11," ")</f>
        <v>3</v>
      </c>
      <c r="C41" s="23"/>
      <c r="D41" s="61"/>
      <c r="E41" s="14"/>
      <c r="F41" s="14"/>
      <c r="G41" s="14">
        <f t="shared" si="20"/>
        <v>0</v>
      </c>
      <c r="H41" s="15">
        <f t="shared" si="0"/>
        <v>0</v>
      </c>
    </row>
    <row r="42" spans="1:8" x14ac:dyDescent="0.25">
      <c r="A42" s="18"/>
      <c r="B42" s="26">
        <f t="shared" ref="B42" si="24">IF($B$12&gt;0,$B$12," ")</f>
        <v>4</v>
      </c>
      <c r="C42" s="23"/>
      <c r="D42" s="61"/>
      <c r="E42" s="14"/>
      <c r="F42" s="14"/>
      <c r="G42" s="14">
        <f t="shared" si="20"/>
        <v>0</v>
      </c>
      <c r="H42" s="15">
        <f t="shared" si="0"/>
        <v>0</v>
      </c>
    </row>
    <row r="43" spans="1:8" x14ac:dyDescent="0.25">
      <c r="A43" s="18"/>
      <c r="B43" s="28">
        <f>IF($B$13&gt;0,$B$13,0)</f>
        <v>5</v>
      </c>
      <c r="C43" s="23"/>
      <c r="D43" s="61"/>
      <c r="E43" s="14"/>
      <c r="F43" s="14"/>
      <c r="G43" s="14">
        <f t="shared" si="20"/>
        <v>0</v>
      </c>
      <c r="H43" s="15">
        <f t="shared" si="0"/>
        <v>0</v>
      </c>
    </row>
    <row r="44" spans="1:8" x14ac:dyDescent="0.25">
      <c r="A44" s="18"/>
      <c r="B44" s="27">
        <f t="shared" ref="B44" si="25">IF($B$14&gt;0,$B$14," ")</f>
        <v>6</v>
      </c>
      <c r="C44" s="23"/>
      <c r="D44" s="61"/>
      <c r="E44" s="14"/>
      <c r="F44" s="14"/>
      <c r="G44" s="14">
        <f t="shared" si="20"/>
        <v>0</v>
      </c>
      <c r="H44" s="15">
        <f t="shared" si="0"/>
        <v>0</v>
      </c>
    </row>
    <row r="45" spans="1:8" x14ac:dyDescent="0.25">
      <c r="A45" s="18">
        <f>'Grades 1-3'!A16</f>
        <v>45167</v>
      </c>
      <c r="B45" s="70">
        <f t="shared" ref="B45" si="26">IF($B$9&gt;0,$B$9," ")</f>
        <v>1</v>
      </c>
      <c r="C45" s="23"/>
      <c r="D45" s="61"/>
      <c r="E45" s="14"/>
      <c r="F45" s="14"/>
      <c r="G45" s="14">
        <f t="shared" si="20"/>
        <v>0</v>
      </c>
      <c r="H45" s="15">
        <f t="shared" si="0"/>
        <v>0</v>
      </c>
    </row>
    <row r="46" spans="1:8" x14ac:dyDescent="0.25">
      <c r="A46" s="18"/>
      <c r="B46" s="26">
        <f t="shared" ref="B46" si="27">IF($B$10&gt;0,$B$10," ")</f>
        <v>2</v>
      </c>
      <c r="C46" s="23"/>
      <c r="D46" s="61"/>
      <c r="E46" s="14"/>
      <c r="F46" s="14"/>
      <c r="G46" s="14">
        <f t="shared" si="20"/>
        <v>0</v>
      </c>
      <c r="H46" s="15">
        <f t="shared" si="0"/>
        <v>0</v>
      </c>
    </row>
    <row r="47" spans="1:8" x14ac:dyDescent="0.25">
      <c r="A47" s="18"/>
      <c r="B47" s="26">
        <f t="shared" ref="B47" si="28">IF($B$11&gt;0,$B$11," ")</f>
        <v>3</v>
      </c>
      <c r="C47" s="23"/>
      <c r="D47" s="61"/>
      <c r="E47" s="14"/>
      <c r="F47" s="14"/>
      <c r="G47" s="14">
        <f t="shared" si="20"/>
        <v>0</v>
      </c>
      <c r="H47" s="15">
        <f t="shared" si="0"/>
        <v>0</v>
      </c>
    </row>
    <row r="48" spans="1:8" x14ac:dyDescent="0.25">
      <c r="A48" s="18"/>
      <c r="B48" s="26">
        <f t="shared" ref="B48" si="29">IF($B$12&gt;0,$B$12," ")</f>
        <v>4</v>
      </c>
      <c r="C48" s="23"/>
      <c r="D48" s="61"/>
      <c r="E48" s="14"/>
      <c r="F48" s="14"/>
      <c r="G48" s="14">
        <f t="shared" si="20"/>
        <v>0</v>
      </c>
      <c r="H48" s="15">
        <f t="shared" si="0"/>
        <v>0</v>
      </c>
    </row>
    <row r="49" spans="1:8" x14ac:dyDescent="0.25">
      <c r="A49" s="18"/>
      <c r="B49" s="28">
        <f>IF($B$13&gt;0,$B$13,0)</f>
        <v>5</v>
      </c>
      <c r="C49" s="23"/>
      <c r="D49" s="61"/>
      <c r="E49" s="14"/>
      <c r="F49" s="14"/>
      <c r="G49" s="14">
        <f t="shared" si="20"/>
        <v>0</v>
      </c>
      <c r="H49" s="15">
        <f t="shared" si="0"/>
        <v>0</v>
      </c>
    </row>
    <row r="50" spans="1:8" x14ac:dyDescent="0.25">
      <c r="A50" s="18"/>
      <c r="B50" s="27">
        <f t="shared" ref="B50" si="30">IF($B$14&gt;0,$B$14," ")</f>
        <v>6</v>
      </c>
      <c r="C50" s="23"/>
      <c r="D50" s="61"/>
      <c r="E50" s="14"/>
      <c r="F50" s="14"/>
      <c r="G50" s="14">
        <f t="shared" si="20"/>
        <v>0</v>
      </c>
      <c r="H50" s="15">
        <f t="shared" si="0"/>
        <v>0</v>
      </c>
    </row>
    <row r="51" spans="1:8" x14ac:dyDescent="0.25">
      <c r="A51" s="18">
        <f>'Grades 1-3'!A17</f>
        <v>45168</v>
      </c>
      <c r="B51" s="70">
        <f t="shared" ref="B51" si="31">IF($B$9&gt;0,$B$9," ")</f>
        <v>1</v>
      </c>
      <c r="C51" s="23"/>
      <c r="D51" s="61"/>
      <c r="E51" s="14"/>
      <c r="F51" s="14"/>
      <c r="G51" s="14">
        <f t="shared" si="20"/>
        <v>0</v>
      </c>
      <c r="H51" s="15">
        <f t="shared" si="0"/>
        <v>0</v>
      </c>
    </row>
    <row r="52" spans="1:8" x14ac:dyDescent="0.25">
      <c r="A52" s="18"/>
      <c r="B52" s="26">
        <f t="shared" ref="B52" si="32">IF($B$10&gt;0,$B$10," ")</f>
        <v>2</v>
      </c>
      <c r="C52" s="23"/>
      <c r="D52" s="61"/>
      <c r="E52" s="14"/>
      <c r="F52" s="14"/>
      <c r="G52" s="14">
        <f t="shared" si="20"/>
        <v>0</v>
      </c>
      <c r="H52" s="15">
        <f t="shared" si="0"/>
        <v>0</v>
      </c>
    </row>
    <row r="53" spans="1:8" x14ac:dyDescent="0.25">
      <c r="A53" s="18"/>
      <c r="B53" s="26">
        <f t="shared" ref="B53" si="33">IF($B$11&gt;0,$B$11," ")</f>
        <v>3</v>
      </c>
      <c r="C53" s="23"/>
      <c r="D53" s="61"/>
      <c r="E53" s="14"/>
      <c r="F53" s="14"/>
      <c r="G53" s="14">
        <f t="shared" si="20"/>
        <v>0</v>
      </c>
      <c r="H53" s="15">
        <f t="shared" si="0"/>
        <v>0</v>
      </c>
    </row>
    <row r="54" spans="1:8" x14ac:dyDescent="0.25">
      <c r="A54" s="18"/>
      <c r="B54" s="26">
        <f t="shared" ref="B54" si="34">IF($B$12&gt;0,$B$12," ")</f>
        <v>4</v>
      </c>
      <c r="C54" s="23"/>
      <c r="D54" s="61"/>
      <c r="E54" s="14"/>
      <c r="F54" s="14"/>
      <c r="G54" s="14">
        <f t="shared" si="20"/>
        <v>0</v>
      </c>
      <c r="H54" s="15">
        <f t="shared" si="0"/>
        <v>0</v>
      </c>
    </row>
    <row r="55" spans="1:8" x14ac:dyDescent="0.25">
      <c r="A55" s="18"/>
      <c r="B55" s="28">
        <f>IF($B$13&gt;0,$B$13,0)</f>
        <v>5</v>
      </c>
      <c r="C55" s="23"/>
      <c r="D55" s="61"/>
      <c r="E55" s="14"/>
      <c r="F55" s="14"/>
      <c r="G55" s="14">
        <f t="shared" si="20"/>
        <v>0</v>
      </c>
      <c r="H55" s="15">
        <f t="shared" si="0"/>
        <v>0</v>
      </c>
    </row>
    <row r="56" spans="1:8" x14ac:dyDescent="0.25">
      <c r="A56" s="18"/>
      <c r="B56" s="27">
        <f t="shared" ref="B56" si="35">IF($B$14&gt;0,$B$14," ")</f>
        <v>6</v>
      </c>
      <c r="C56" s="23"/>
      <c r="D56" s="61"/>
      <c r="E56" s="14"/>
      <c r="F56" s="14"/>
      <c r="G56" s="14">
        <f t="shared" si="20"/>
        <v>0</v>
      </c>
      <c r="H56" s="15">
        <f t="shared" si="0"/>
        <v>0</v>
      </c>
    </row>
    <row r="57" spans="1:8" x14ac:dyDescent="0.25">
      <c r="A57" s="18">
        <f>'Grades 1-3'!A18</f>
        <v>45169</v>
      </c>
      <c r="B57" s="70">
        <f t="shared" ref="B57" si="36">IF($B$9&gt;0,$B$9," ")</f>
        <v>1</v>
      </c>
      <c r="C57" s="23"/>
      <c r="D57" s="61"/>
      <c r="E57" s="14"/>
      <c r="F57" s="14"/>
      <c r="G57" s="14">
        <f t="shared" si="20"/>
        <v>0</v>
      </c>
      <c r="H57" s="15">
        <f t="shared" si="0"/>
        <v>0</v>
      </c>
    </row>
    <row r="58" spans="1:8" x14ac:dyDescent="0.25">
      <c r="A58" s="18"/>
      <c r="B58" s="26">
        <f t="shared" ref="B58" si="37">IF($B$10&gt;0,$B$10," ")</f>
        <v>2</v>
      </c>
      <c r="C58" s="23"/>
      <c r="D58" s="61"/>
      <c r="E58" s="14"/>
      <c r="F58" s="14"/>
      <c r="G58" s="14">
        <f t="shared" si="20"/>
        <v>0</v>
      </c>
      <c r="H58" s="15">
        <f t="shared" si="0"/>
        <v>0</v>
      </c>
    </row>
    <row r="59" spans="1:8" x14ac:dyDescent="0.25">
      <c r="A59" s="18"/>
      <c r="B59" s="26">
        <f t="shared" ref="B59" si="38">IF($B$11&gt;0,$B$11," ")</f>
        <v>3</v>
      </c>
      <c r="C59" s="23"/>
      <c r="D59" s="61"/>
      <c r="E59" s="14"/>
      <c r="F59" s="14"/>
      <c r="G59" s="14">
        <f t="shared" si="20"/>
        <v>0</v>
      </c>
      <c r="H59" s="15">
        <f t="shared" si="0"/>
        <v>0</v>
      </c>
    </row>
    <row r="60" spans="1:8" x14ac:dyDescent="0.25">
      <c r="A60" s="18"/>
      <c r="B60" s="26">
        <f t="shared" ref="B60" si="39">IF($B$12&gt;0,$B$12," ")</f>
        <v>4</v>
      </c>
      <c r="C60" s="23"/>
      <c r="D60" s="61"/>
      <c r="E60" s="14"/>
      <c r="F60" s="14"/>
      <c r="G60" s="14">
        <f t="shared" si="20"/>
        <v>0</v>
      </c>
      <c r="H60" s="15">
        <f t="shared" si="0"/>
        <v>0</v>
      </c>
    </row>
    <row r="61" spans="1:8" x14ac:dyDescent="0.25">
      <c r="A61" s="18"/>
      <c r="B61" s="28">
        <f t="shared" ref="B61" si="40">IF($B$13&gt;0,$B$13,0)</f>
        <v>5</v>
      </c>
      <c r="C61" s="23"/>
      <c r="D61" s="61"/>
      <c r="E61" s="14"/>
      <c r="F61" s="14"/>
      <c r="G61" s="14">
        <f t="shared" si="20"/>
        <v>0</v>
      </c>
      <c r="H61" s="15">
        <f t="shared" si="0"/>
        <v>0</v>
      </c>
    </row>
    <row r="62" spans="1:8" x14ac:dyDescent="0.25">
      <c r="A62" s="18"/>
      <c r="B62" s="26">
        <f t="shared" ref="B62" si="41">IF($B$14&gt;0,$B$14," ")</f>
        <v>6</v>
      </c>
      <c r="C62" s="96"/>
      <c r="D62" s="61"/>
      <c r="E62" s="14"/>
      <c r="F62" s="14"/>
      <c r="G62" s="14">
        <f t="shared" si="20"/>
        <v>0</v>
      </c>
      <c r="H62" s="15">
        <f t="shared" si="0"/>
        <v>0</v>
      </c>
    </row>
    <row r="63" spans="1:8" ht="19.5" thickBot="1" x14ac:dyDescent="0.35">
      <c r="A63" s="108" t="s">
        <v>2</v>
      </c>
      <c r="B63" s="101"/>
      <c r="C63" s="102"/>
      <c r="D63" s="103"/>
      <c r="E63" s="107"/>
      <c r="F63" s="107"/>
      <c r="G63" s="100"/>
      <c r="H63" s="105">
        <f>SUM(H9:H62)</f>
        <v>0</v>
      </c>
    </row>
    <row r="64" spans="1:8" ht="8.1" customHeight="1" thickTop="1" x14ac:dyDescent="0.25">
      <c r="A64" s="16"/>
      <c r="B64" s="1"/>
      <c r="C64" s="1"/>
      <c r="D64" s="1"/>
      <c r="E64" s="1"/>
      <c r="F64" s="1"/>
      <c r="G64" s="1"/>
      <c r="H64" s="1"/>
    </row>
    <row r="65" spans="1:8" x14ac:dyDescent="0.25">
      <c r="A65" s="57" t="s">
        <v>19</v>
      </c>
      <c r="B65" s="1"/>
      <c r="C65" s="1"/>
      <c r="D65" s="1"/>
      <c r="E65" s="1"/>
      <c r="F65" s="1"/>
      <c r="G65" s="1"/>
      <c r="H65" s="1"/>
    </row>
    <row r="66" spans="1:8" ht="8.1" customHeight="1" x14ac:dyDescent="0.25">
      <c r="A66" s="16"/>
      <c r="B66" s="1"/>
      <c r="C66" s="1"/>
      <c r="D66" s="1"/>
      <c r="E66" s="1"/>
      <c r="F66" s="1"/>
      <c r="G66" s="1"/>
      <c r="H66" s="1"/>
    </row>
    <row r="67" spans="1:8" x14ac:dyDescent="0.25">
      <c r="A67" s="58" t="s">
        <v>21</v>
      </c>
      <c r="B67" s="1"/>
      <c r="C67" s="1"/>
      <c r="D67" s="1"/>
      <c r="E67" s="1"/>
      <c r="F67" s="1"/>
      <c r="G67" s="1"/>
      <c r="H67" s="1"/>
    </row>
    <row r="68" spans="1:8" x14ac:dyDescent="0.25">
      <c r="A68" s="59" t="s">
        <v>22</v>
      </c>
      <c r="B68" s="1"/>
      <c r="C68" s="1"/>
      <c r="D68" s="1"/>
      <c r="E68" s="1"/>
      <c r="F68" s="1"/>
      <c r="G68" s="1"/>
      <c r="H68" s="1"/>
    </row>
    <row r="69" spans="1:8" ht="9.9499999999999993" customHeight="1" x14ac:dyDescent="0.25">
      <c r="B69" s="31"/>
      <c r="D69" s="31"/>
    </row>
    <row r="70" spans="1:8" x14ac:dyDescent="0.25">
      <c r="A70" s="32"/>
      <c r="C70" s="34"/>
      <c r="D70" s="31"/>
    </row>
    <row r="71" spans="1:8" x14ac:dyDescent="0.25">
      <c r="A71" s="44" t="s">
        <v>13</v>
      </c>
      <c r="B71" s="45"/>
      <c r="C71" s="46"/>
      <c r="D71" s="30"/>
      <c r="E71" s="47" t="s">
        <v>1</v>
      </c>
      <c r="F71" s="47"/>
    </row>
    <row r="72" spans="1:8" ht="9.9499999999999993" customHeight="1" x14ac:dyDescent="0.25">
      <c r="B72" s="31"/>
      <c r="D72" s="31"/>
    </row>
    <row r="73" spans="1:8" x14ac:dyDescent="0.25">
      <c r="A73" s="48"/>
      <c r="B73" s="49"/>
      <c r="C73" s="50"/>
      <c r="D73" s="31"/>
    </row>
    <row r="74" spans="1:8" ht="17.25" x14ac:dyDescent="0.25">
      <c r="A74" s="44" t="s">
        <v>35</v>
      </c>
      <c r="B74" s="67"/>
      <c r="C74" s="67"/>
      <c r="D74" s="30"/>
      <c r="E74" s="47" t="s">
        <v>1</v>
      </c>
      <c r="F74" s="47"/>
    </row>
    <row r="75" spans="1:8" x14ac:dyDescent="0.25">
      <c r="A75" s="53"/>
      <c r="B75" s="54"/>
      <c r="C75" s="55"/>
      <c r="D75" s="30"/>
      <c r="E75" s="30"/>
      <c r="F75" s="30"/>
    </row>
    <row r="76" spans="1:8" ht="9.9499999999999993" customHeight="1" x14ac:dyDescent="0.25">
      <c r="B76" s="31"/>
      <c r="D76" s="31"/>
    </row>
    <row r="77" spans="1:8" x14ac:dyDescent="0.25">
      <c r="A77" s="31" t="s">
        <v>20</v>
      </c>
      <c r="B77" s="31"/>
      <c r="D77" s="31"/>
    </row>
    <row r="78" spans="1:8" ht="18.75" x14ac:dyDescent="0.3">
      <c r="A78" s="139" t="str">
        <f>'Grade K'!A35:F35</f>
        <v xml:space="preserve">   01-0000-0-1103-000-1110-1000-000-108</v>
      </c>
      <c r="B78" s="139"/>
      <c r="C78" s="139"/>
      <c r="D78" s="139"/>
      <c r="E78" s="139"/>
      <c r="F78" s="139"/>
    </row>
    <row r="79" spans="1:8" x14ac:dyDescent="0.25">
      <c r="B79" s="31"/>
      <c r="D79" s="31"/>
    </row>
    <row r="87" spans="4:4" x14ac:dyDescent="0.25">
      <c r="D87" s="43"/>
    </row>
  </sheetData>
  <sheetProtection algorithmName="SHA-512" hashValue="XG/LcTCZ3x3rrQrwMCKFdzYB+8ZDDQrRqT5CND2wmBi5upf9zwYnMsvc0F+clagLxkUq8EeWwa7HHYSoTB2Zlg==" saltValue="4P0LMytux2gukw+1gVyJHQ==" spinCount="100000" sheet="1" objects="1" scenarios="1"/>
  <mergeCells count="2">
    <mergeCell ref="A2:H2"/>
    <mergeCell ref="A78:F78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8"/>
  <sheetViews>
    <sheetView zoomScaleNormal="100" zoomScaleSheetLayoutView="100" workbookViewId="0">
      <pane ySplit="8" topLeftCell="A9" activePane="bottomLeft" state="frozen"/>
      <selection activeCell="F25" sqref="F25"/>
      <selection pane="bottomLeft" activeCell="H64" sqref="H64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111" t="str">
        <f>'Grade K'!A1</f>
        <v>2023-24</v>
      </c>
      <c r="B1" s="112" t="s">
        <v>46</v>
      </c>
      <c r="C1" s="112"/>
      <c r="D1" s="112"/>
      <c r="E1" s="112"/>
      <c r="F1" s="112"/>
      <c r="G1" s="112"/>
      <c r="H1" s="112"/>
    </row>
    <row r="2" spans="1:8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</row>
    <row r="3" spans="1:8" ht="8.1" customHeight="1" x14ac:dyDescent="0.25">
      <c r="A3" s="1"/>
      <c r="B3" s="17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1" t="s">
        <v>6</v>
      </c>
      <c r="C4" s="63"/>
      <c r="D4" s="37"/>
      <c r="E4" s="38"/>
      <c r="F4" s="38"/>
      <c r="G4" s="38"/>
      <c r="H4" s="22" t="s">
        <v>14</v>
      </c>
    </row>
    <row r="5" spans="1:8" s="40" customFormat="1" ht="30" x14ac:dyDescent="0.25">
      <c r="A5" s="5"/>
      <c r="B5" s="3"/>
      <c r="C5" s="29" t="s">
        <v>11</v>
      </c>
      <c r="D5" s="24"/>
      <c r="E5" s="29"/>
      <c r="F5" s="29"/>
      <c r="G5" s="29" t="s">
        <v>28</v>
      </c>
      <c r="H5" s="4"/>
    </row>
    <row r="6" spans="1:8" s="40" customFormat="1" x14ac:dyDescent="0.25">
      <c r="A6" s="68" t="s">
        <v>0</v>
      </c>
      <c r="B6" s="7"/>
      <c r="C6" s="29">
        <v>40</v>
      </c>
      <c r="D6" s="24"/>
      <c r="E6" s="9"/>
      <c r="F6" s="9"/>
      <c r="G6" s="9">
        <v>3</v>
      </c>
      <c r="H6" s="4"/>
    </row>
    <row r="7" spans="1:8" s="32" customFormat="1" x14ac:dyDescent="0.25">
      <c r="A7" s="10"/>
      <c r="B7" s="71"/>
      <c r="C7" s="10" t="s">
        <v>17</v>
      </c>
      <c r="D7" s="11"/>
      <c r="E7" s="10"/>
      <c r="F7" s="10"/>
      <c r="G7" s="10"/>
      <c r="H7" s="10"/>
    </row>
    <row r="8" spans="1:8" s="32" customFormat="1" x14ac:dyDescent="0.25">
      <c r="A8" s="10" t="s">
        <v>1</v>
      </c>
      <c r="B8" s="71" t="s">
        <v>5</v>
      </c>
      <c r="C8" s="10" t="s">
        <v>18</v>
      </c>
      <c r="D8" s="11"/>
      <c r="E8" s="10"/>
      <c r="F8" s="10"/>
      <c r="G8" s="10"/>
      <c r="H8" s="10" t="s">
        <v>4</v>
      </c>
    </row>
    <row r="9" spans="1:8" x14ac:dyDescent="0.25">
      <c r="A9" s="18">
        <f>'Grades 1-3'!A10</f>
        <v>45159</v>
      </c>
      <c r="B9" s="25">
        <v>1</v>
      </c>
      <c r="C9" s="23"/>
      <c r="D9" s="61"/>
      <c r="E9" s="14"/>
      <c r="F9" s="14"/>
      <c r="G9" s="14">
        <f>IF(C9&gt;$C$6,(C9-$C$6)*$G$6,0)</f>
        <v>0</v>
      </c>
      <c r="H9" s="15">
        <f t="shared" ref="H9:H14" si="0">E9+F9+G9</f>
        <v>0</v>
      </c>
    </row>
    <row r="10" spans="1:8" x14ac:dyDescent="0.25">
      <c r="A10" s="18"/>
      <c r="B10" s="25">
        <v>2</v>
      </c>
      <c r="C10" s="23"/>
      <c r="D10" s="61"/>
      <c r="E10" s="14"/>
      <c r="F10" s="14"/>
      <c r="G10" s="14">
        <f t="shared" ref="G10:G14" si="1">IF(C10&gt;$C$6,(C10-$C$6)*$G$6,0)</f>
        <v>0</v>
      </c>
      <c r="H10" s="15">
        <f t="shared" si="0"/>
        <v>0</v>
      </c>
    </row>
    <row r="11" spans="1:8" x14ac:dyDescent="0.25">
      <c r="A11" s="18"/>
      <c r="B11" s="25">
        <v>3</v>
      </c>
      <c r="C11" s="23"/>
      <c r="D11" s="61"/>
      <c r="E11" s="14"/>
      <c r="F11" s="14"/>
      <c r="G11" s="14">
        <f t="shared" si="1"/>
        <v>0</v>
      </c>
      <c r="H11" s="15">
        <f t="shared" si="0"/>
        <v>0</v>
      </c>
    </row>
    <row r="12" spans="1:8" x14ac:dyDescent="0.25">
      <c r="A12" s="18"/>
      <c r="B12" s="25">
        <v>4</v>
      </c>
      <c r="C12" s="23"/>
      <c r="D12" s="61"/>
      <c r="E12" s="14"/>
      <c r="F12" s="14"/>
      <c r="G12" s="14">
        <f t="shared" si="1"/>
        <v>0</v>
      </c>
      <c r="H12" s="15">
        <f t="shared" si="0"/>
        <v>0</v>
      </c>
    </row>
    <row r="13" spans="1:8" x14ac:dyDescent="0.25">
      <c r="A13" s="18"/>
      <c r="B13" s="25">
        <v>5</v>
      </c>
      <c r="C13" s="23"/>
      <c r="D13" s="61"/>
      <c r="E13" s="14"/>
      <c r="F13" s="14"/>
      <c r="G13" s="14">
        <f t="shared" si="1"/>
        <v>0</v>
      </c>
      <c r="H13" s="15">
        <f t="shared" si="0"/>
        <v>0</v>
      </c>
    </row>
    <row r="14" spans="1:8" x14ac:dyDescent="0.25">
      <c r="A14" s="18"/>
      <c r="B14" s="25">
        <v>6</v>
      </c>
      <c r="C14" s="23"/>
      <c r="D14" s="61"/>
      <c r="E14" s="14"/>
      <c r="F14" s="14"/>
      <c r="G14" s="14">
        <f t="shared" si="1"/>
        <v>0</v>
      </c>
      <c r="H14" s="15">
        <f t="shared" si="0"/>
        <v>0</v>
      </c>
    </row>
    <row r="15" spans="1:8" x14ac:dyDescent="0.25">
      <c r="A15" s="18"/>
      <c r="B15" s="25">
        <v>6</v>
      </c>
      <c r="C15" s="23"/>
      <c r="D15" s="61"/>
      <c r="E15" s="14"/>
      <c r="F15" s="14"/>
      <c r="G15" s="14">
        <f>IF(C15&gt;'[2]Grades 7-8 PE-MUSIC  All FTE''s'!$C$6,(C15-'[2]Grades 7-8 PE-MUSIC  All FTE''s'!$C$6)*'[2]Grades 7-8 PE-MUSIC  All FTE''s'!$G$6,0)</f>
        <v>0</v>
      </c>
      <c r="H15" s="15">
        <f>E15+F15+G15</f>
        <v>0</v>
      </c>
    </row>
    <row r="16" spans="1:8" x14ac:dyDescent="0.25">
      <c r="A16" s="18">
        <f>A9+1</f>
        <v>45160</v>
      </c>
      <c r="B16" s="60">
        <f>IF($B$9&gt;0,$B$9,0)</f>
        <v>1</v>
      </c>
      <c r="C16" s="23"/>
      <c r="D16" s="61"/>
      <c r="E16" s="14"/>
      <c r="F16" s="14"/>
      <c r="G16" s="14">
        <f t="shared" ref="G16:G19" si="2">IF(C16&gt;$C$6,(C16-$C$6)*$G$6,0)</f>
        <v>0</v>
      </c>
      <c r="H16" s="15">
        <f t="shared" ref="H16:H21" si="3">E16+F16+G16</f>
        <v>0</v>
      </c>
    </row>
    <row r="17" spans="1:8" x14ac:dyDescent="0.25">
      <c r="A17" s="18"/>
      <c r="B17" s="28">
        <f t="shared" ref="B17" si="4">IF($B$10&gt;0,$B$10,0)</f>
        <v>2</v>
      </c>
      <c r="C17" s="23"/>
      <c r="D17" s="61"/>
      <c r="E17" s="14"/>
      <c r="F17" s="14"/>
      <c r="G17" s="14">
        <f t="shared" si="2"/>
        <v>0</v>
      </c>
      <c r="H17" s="15">
        <f t="shared" si="3"/>
        <v>0</v>
      </c>
    </row>
    <row r="18" spans="1:8" x14ac:dyDescent="0.25">
      <c r="A18" s="18"/>
      <c r="B18" s="28">
        <f>IF($B$11&gt;0,$B$11,0)</f>
        <v>3</v>
      </c>
      <c r="C18" s="23"/>
      <c r="D18" s="61"/>
      <c r="E18" s="14"/>
      <c r="F18" s="14"/>
      <c r="G18" s="14">
        <f t="shared" si="2"/>
        <v>0</v>
      </c>
      <c r="H18" s="15">
        <f t="shared" si="3"/>
        <v>0</v>
      </c>
    </row>
    <row r="19" spans="1:8" x14ac:dyDescent="0.25">
      <c r="A19" s="18"/>
      <c r="B19" s="28">
        <f t="shared" ref="B19" si="5">IF($B$12&gt;0,$B$12,0)</f>
        <v>4</v>
      </c>
      <c r="C19" s="23"/>
      <c r="D19" s="61"/>
      <c r="E19" s="14"/>
      <c r="F19" s="14"/>
      <c r="G19" s="14">
        <f t="shared" si="2"/>
        <v>0</v>
      </c>
      <c r="H19" s="15">
        <f t="shared" si="3"/>
        <v>0</v>
      </c>
    </row>
    <row r="20" spans="1:8" x14ac:dyDescent="0.25">
      <c r="A20" s="18"/>
      <c r="B20" s="28">
        <f>IF($B$13&gt;0,$B$13,0)</f>
        <v>5</v>
      </c>
      <c r="C20" s="23"/>
      <c r="D20" s="61"/>
      <c r="E20" s="14"/>
      <c r="F20" s="14"/>
      <c r="G20" s="14">
        <f>IF(C20&gt;$C$6,(C20-$C$6)*$G$6,0)</f>
        <v>0</v>
      </c>
      <c r="H20" s="15">
        <f t="shared" si="3"/>
        <v>0</v>
      </c>
    </row>
    <row r="21" spans="1:8" x14ac:dyDescent="0.25">
      <c r="A21" s="18"/>
      <c r="B21" s="69">
        <f t="shared" ref="B21" si="6">IF($B$14&gt;0,$B$14,0)</f>
        <v>6</v>
      </c>
      <c r="C21" s="23"/>
      <c r="D21" s="61"/>
      <c r="E21" s="14"/>
      <c r="F21" s="14"/>
      <c r="G21" s="14">
        <f t="shared" ref="G21:G25" si="7">IF(C21&gt;$C$6,(C21-$C$6)*$G$6,0)</f>
        <v>0</v>
      </c>
      <c r="H21" s="15">
        <f t="shared" si="3"/>
        <v>0</v>
      </c>
    </row>
    <row r="22" spans="1:8" x14ac:dyDescent="0.25">
      <c r="A22" s="18">
        <f>A16+1</f>
        <v>45161</v>
      </c>
      <c r="B22" s="60">
        <f>IF($B$9&gt;0,$B$9,0)</f>
        <v>1</v>
      </c>
      <c r="C22" s="23"/>
      <c r="D22" s="61"/>
      <c r="E22" s="14"/>
      <c r="F22" s="14"/>
      <c r="G22" s="14">
        <f t="shared" si="7"/>
        <v>0</v>
      </c>
      <c r="H22" s="15">
        <f t="shared" ref="H22:H27" si="8">E22+F22+G22</f>
        <v>0</v>
      </c>
    </row>
    <row r="23" spans="1:8" x14ac:dyDescent="0.25">
      <c r="A23" s="18"/>
      <c r="B23" s="28">
        <f t="shared" ref="B23" si="9">IF($B$10&gt;0,$B$10,0)</f>
        <v>2</v>
      </c>
      <c r="C23" s="23"/>
      <c r="D23" s="61"/>
      <c r="E23" s="14"/>
      <c r="F23" s="14"/>
      <c r="G23" s="14">
        <f t="shared" si="7"/>
        <v>0</v>
      </c>
      <c r="H23" s="15">
        <f t="shared" si="8"/>
        <v>0</v>
      </c>
    </row>
    <row r="24" spans="1:8" x14ac:dyDescent="0.25">
      <c r="A24" s="18"/>
      <c r="B24" s="28">
        <f>IF($B$11&gt;0,$B$11,0)</f>
        <v>3</v>
      </c>
      <c r="C24" s="23"/>
      <c r="D24" s="61"/>
      <c r="E24" s="14"/>
      <c r="F24" s="14"/>
      <c r="G24" s="14">
        <f t="shared" si="7"/>
        <v>0</v>
      </c>
      <c r="H24" s="15">
        <f t="shared" si="8"/>
        <v>0</v>
      </c>
    </row>
    <row r="25" spans="1:8" x14ac:dyDescent="0.25">
      <c r="A25" s="18"/>
      <c r="B25" s="28">
        <f t="shared" ref="B25" si="10">IF($B$12&gt;0,$B$12,0)</f>
        <v>4</v>
      </c>
      <c r="C25" s="23"/>
      <c r="D25" s="61"/>
      <c r="E25" s="14"/>
      <c r="F25" s="14"/>
      <c r="G25" s="14">
        <f t="shared" si="7"/>
        <v>0</v>
      </c>
      <c r="H25" s="15">
        <f t="shared" si="8"/>
        <v>0</v>
      </c>
    </row>
    <row r="26" spans="1:8" x14ac:dyDescent="0.25">
      <c r="A26" s="18"/>
      <c r="B26" s="28">
        <f>IF($B$13&gt;0,$B$13,0)</f>
        <v>5</v>
      </c>
      <c r="C26" s="23"/>
      <c r="D26" s="61"/>
      <c r="E26" s="14"/>
      <c r="F26" s="14"/>
      <c r="G26" s="14">
        <f>IF(C26&gt;$C$6,(C26-$C$6)*$G$6,0)</f>
        <v>0</v>
      </c>
      <c r="H26" s="15">
        <f t="shared" si="8"/>
        <v>0</v>
      </c>
    </row>
    <row r="27" spans="1:8" x14ac:dyDescent="0.25">
      <c r="A27" s="18"/>
      <c r="B27" s="69">
        <f t="shared" ref="B27" si="11">IF($B$14&gt;0,$B$14,0)</f>
        <v>6</v>
      </c>
      <c r="C27" s="23"/>
      <c r="D27" s="61"/>
      <c r="E27" s="14"/>
      <c r="F27" s="14"/>
      <c r="G27" s="14">
        <f t="shared" ref="G27:G31" si="12">IF(C27&gt;$C$6,(C27-$C$6)*$G$6,0)</f>
        <v>0</v>
      </c>
      <c r="H27" s="15">
        <f t="shared" si="8"/>
        <v>0</v>
      </c>
    </row>
    <row r="28" spans="1:8" x14ac:dyDescent="0.25">
      <c r="A28" s="18">
        <f>A22+1</f>
        <v>45162</v>
      </c>
      <c r="B28" s="60">
        <f>IF($B$9&gt;0,$B$9,0)</f>
        <v>1</v>
      </c>
      <c r="C28" s="23"/>
      <c r="D28" s="61"/>
      <c r="E28" s="14"/>
      <c r="F28" s="14"/>
      <c r="G28" s="14">
        <f t="shared" si="12"/>
        <v>0</v>
      </c>
      <c r="H28" s="15">
        <f t="shared" ref="H28:H33" si="13">E28+F28+G28</f>
        <v>0</v>
      </c>
    </row>
    <row r="29" spans="1:8" x14ac:dyDescent="0.25">
      <c r="A29" s="18"/>
      <c r="B29" s="28">
        <f t="shared" ref="B29" si="14">IF($B$10&gt;0,$B$10,0)</f>
        <v>2</v>
      </c>
      <c r="C29" s="23"/>
      <c r="D29" s="61"/>
      <c r="E29" s="14"/>
      <c r="F29" s="14"/>
      <c r="G29" s="14">
        <f t="shared" si="12"/>
        <v>0</v>
      </c>
      <c r="H29" s="15">
        <f t="shared" si="13"/>
        <v>0</v>
      </c>
    </row>
    <row r="30" spans="1:8" x14ac:dyDescent="0.25">
      <c r="A30" s="18"/>
      <c r="B30" s="28">
        <f>IF($B$11&gt;0,$B$11,0)</f>
        <v>3</v>
      </c>
      <c r="C30" s="23"/>
      <c r="D30" s="61"/>
      <c r="E30" s="14"/>
      <c r="F30" s="14"/>
      <c r="G30" s="14">
        <f t="shared" si="12"/>
        <v>0</v>
      </c>
      <c r="H30" s="15">
        <f t="shared" si="13"/>
        <v>0</v>
      </c>
    </row>
    <row r="31" spans="1:8" x14ac:dyDescent="0.25">
      <c r="A31" s="18"/>
      <c r="B31" s="28">
        <f t="shared" ref="B31" si="15">IF($B$12&gt;0,$B$12,0)</f>
        <v>4</v>
      </c>
      <c r="C31" s="23"/>
      <c r="D31" s="61"/>
      <c r="E31" s="14"/>
      <c r="F31" s="14"/>
      <c r="G31" s="14">
        <f t="shared" si="12"/>
        <v>0</v>
      </c>
      <c r="H31" s="15">
        <f t="shared" si="13"/>
        <v>0</v>
      </c>
    </row>
    <row r="32" spans="1:8" x14ac:dyDescent="0.25">
      <c r="A32" s="18"/>
      <c r="B32" s="28">
        <f>IF($B$13&gt;0,$B$13,0)</f>
        <v>5</v>
      </c>
      <c r="C32" s="23"/>
      <c r="D32" s="61"/>
      <c r="E32" s="14"/>
      <c r="F32" s="14"/>
      <c r="G32" s="14">
        <f>IF(C32&gt;$C$6,(C32-$C$6)*$G$6,0)</f>
        <v>0</v>
      </c>
      <c r="H32" s="15">
        <f t="shared" si="13"/>
        <v>0</v>
      </c>
    </row>
    <row r="33" spans="1:8" x14ac:dyDescent="0.25">
      <c r="A33" s="18"/>
      <c r="B33" s="69">
        <f t="shared" ref="B33" si="16">IF($B$14&gt;0,$B$14,0)</f>
        <v>6</v>
      </c>
      <c r="C33" s="23"/>
      <c r="D33" s="61"/>
      <c r="E33" s="14"/>
      <c r="F33" s="14"/>
      <c r="G33" s="14">
        <f t="shared" ref="G33" si="17">IF(C33&gt;$C$6,(C33-$C$6)*$G$6,0)</f>
        <v>0</v>
      </c>
      <c r="H33" s="15">
        <f t="shared" si="13"/>
        <v>0</v>
      </c>
    </row>
    <row r="34" spans="1:8" x14ac:dyDescent="0.25">
      <c r="A34" s="18">
        <f>'Grades 1-3'!A14</f>
        <v>45163</v>
      </c>
      <c r="B34" s="60">
        <f>IF($B$9&gt;0,$B$9,0)</f>
        <v>1</v>
      </c>
      <c r="C34" s="23"/>
      <c r="D34" s="61"/>
      <c r="E34" s="14"/>
      <c r="F34" s="14"/>
      <c r="G34" s="14">
        <f t="shared" ref="G34:G37" si="18">IF(C34&gt;$C$6,(C34-$C$6)*$G$6,0)</f>
        <v>0</v>
      </c>
      <c r="H34" s="15">
        <f t="shared" ref="H34:H57" si="19">E34+F34+G34</f>
        <v>0</v>
      </c>
    </row>
    <row r="35" spans="1:8" x14ac:dyDescent="0.25">
      <c r="A35" s="18"/>
      <c r="B35" s="28">
        <f t="shared" ref="B35" si="20">IF($B$10&gt;0,$B$10,0)</f>
        <v>2</v>
      </c>
      <c r="C35" s="23"/>
      <c r="D35" s="61"/>
      <c r="E35" s="14"/>
      <c r="F35" s="14"/>
      <c r="G35" s="14">
        <f t="shared" si="18"/>
        <v>0</v>
      </c>
      <c r="H35" s="15">
        <f t="shared" si="19"/>
        <v>0</v>
      </c>
    </row>
    <row r="36" spans="1:8" x14ac:dyDescent="0.25">
      <c r="A36" s="18"/>
      <c r="B36" s="28">
        <f>IF($B$11&gt;0,$B$11,0)</f>
        <v>3</v>
      </c>
      <c r="C36" s="23"/>
      <c r="D36" s="61"/>
      <c r="E36" s="14"/>
      <c r="F36" s="14"/>
      <c r="G36" s="14">
        <f t="shared" si="18"/>
        <v>0</v>
      </c>
      <c r="H36" s="15">
        <f t="shared" si="19"/>
        <v>0</v>
      </c>
    </row>
    <row r="37" spans="1:8" x14ac:dyDescent="0.25">
      <c r="A37" s="18"/>
      <c r="B37" s="28">
        <f t="shared" ref="B37" si="21">IF($B$12&gt;0,$B$12,0)</f>
        <v>4</v>
      </c>
      <c r="C37" s="23"/>
      <c r="D37" s="61"/>
      <c r="E37" s="14"/>
      <c r="F37" s="14"/>
      <c r="G37" s="14">
        <f t="shared" si="18"/>
        <v>0</v>
      </c>
      <c r="H37" s="15">
        <f t="shared" si="19"/>
        <v>0</v>
      </c>
    </row>
    <row r="38" spans="1:8" x14ac:dyDescent="0.25">
      <c r="A38" s="18"/>
      <c r="B38" s="28">
        <f>IF($B$13&gt;0,$B$13,0)</f>
        <v>5</v>
      </c>
      <c r="C38" s="23"/>
      <c r="D38" s="61"/>
      <c r="E38" s="14"/>
      <c r="F38" s="14"/>
      <c r="G38" s="14">
        <f>IF(C38&gt;$C$6,(C38-$C$6)*$G$6,0)</f>
        <v>0</v>
      </c>
      <c r="H38" s="15">
        <f t="shared" si="19"/>
        <v>0</v>
      </c>
    </row>
    <row r="39" spans="1:8" x14ac:dyDescent="0.25">
      <c r="A39" s="18"/>
      <c r="B39" s="69">
        <f t="shared" ref="B39" si="22">IF($B$14&gt;0,$B$14,0)</f>
        <v>6</v>
      </c>
      <c r="C39" s="23"/>
      <c r="D39" s="61"/>
      <c r="E39" s="14"/>
      <c r="F39" s="14"/>
      <c r="G39" s="14">
        <f t="shared" ref="G39:G57" si="23">IF(C39&gt;$C$6,(C39-$C$6)*$G$6,0)</f>
        <v>0</v>
      </c>
      <c r="H39" s="15">
        <f t="shared" si="19"/>
        <v>0</v>
      </c>
    </row>
    <row r="40" spans="1:8" x14ac:dyDescent="0.25">
      <c r="A40" s="18">
        <f>'Grades 1-3'!A15</f>
        <v>45166</v>
      </c>
      <c r="B40" s="70">
        <f t="shared" ref="B40" si="24">IF($B$9&gt;0,$B$9," ")</f>
        <v>1</v>
      </c>
      <c r="C40" s="23"/>
      <c r="D40" s="61"/>
      <c r="E40" s="14"/>
      <c r="F40" s="14"/>
      <c r="G40" s="14">
        <f t="shared" si="23"/>
        <v>0</v>
      </c>
      <c r="H40" s="15">
        <f t="shared" si="19"/>
        <v>0</v>
      </c>
    </row>
    <row r="41" spans="1:8" x14ac:dyDescent="0.25">
      <c r="A41" s="18"/>
      <c r="B41" s="26">
        <f t="shared" ref="B41" si="25">IF($B$10&gt;0,$B$10," ")</f>
        <v>2</v>
      </c>
      <c r="C41" s="23"/>
      <c r="D41" s="61"/>
      <c r="E41" s="14"/>
      <c r="F41" s="14"/>
      <c r="G41" s="14">
        <f t="shared" si="23"/>
        <v>0</v>
      </c>
      <c r="H41" s="15">
        <f t="shared" si="19"/>
        <v>0</v>
      </c>
    </row>
    <row r="42" spans="1:8" x14ac:dyDescent="0.25">
      <c r="A42" s="18"/>
      <c r="B42" s="26">
        <f t="shared" ref="B42" si="26">IF($B$11&gt;0,$B$11," ")</f>
        <v>3</v>
      </c>
      <c r="C42" s="23"/>
      <c r="D42" s="61"/>
      <c r="E42" s="14"/>
      <c r="F42" s="14"/>
      <c r="G42" s="14">
        <f t="shared" si="23"/>
        <v>0</v>
      </c>
      <c r="H42" s="15">
        <f t="shared" si="19"/>
        <v>0</v>
      </c>
    </row>
    <row r="43" spans="1:8" x14ac:dyDescent="0.25">
      <c r="A43" s="18"/>
      <c r="B43" s="26">
        <f t="shared" ref="B43" si="27">IF($B$12&gt;0,$B$12," ")</f>
        <v>4</v>
      </c>
      <c r="C43" s="23"/>
      <c r="D43" s="61"/>
      <c r="E43" s="14"/>
      <c r="F43" s="14"/>
      <c r="G43" s="14">
        <f t="shared" si="23"/>
        <v>0</v>
      </c>
      <c r="H43" s="15">
        <f t="shared" si="19"/>
        <v>0</v>
      </c>
    </row>
    <row r="44" spans="1:8" x14ac:dyDescent="0.25">
      <c r="A44" s="18"/>
      <c r="B44" s="28">
        <f>IF($B$13&gt;0,$B$13,0)</f>
        <v>5</v>
      </c>
      <c r="C44" s="23"/>
      <c r="D44" s="61"/>
      <c r="E44" s="14"/>
      <c r="F44" s="14"/>
      <c r="G44" s="14">
        <f t="shared" si="23"/>
        <v>0</v>
      </c>
      <c r="H44" s="15">
        <f t="shared" si="19"/>
        <v>0</v>
      </c>
    </row>
    <row r="45" spans="1:8" x14ac:dyDescent="0.25">
      <c r="A45" s="18"/>
      <c r="B45" s="27">
        <f t="shared" ref="B45" si="28">IF($B$14&gt;0,$B$14," ")</f>
        <v>6</v>
      </c>
      <c r="C45" s="23"/>
      <c r="D45" s="61"/>
      <c r="E45" s="14"/>
      <c r="F45" s="14"/>
      <c r="G45" s="14">
        <f t="shared" si="23"/>
        <v>0</v>
      </c>
      <c r="H45" s="15">
        <f t="shared" si="19"/>
        <v>0</v>
      </c>
    </row>
    <row r="46" spans="1:8" x14ac:dyDescent="0.25">
      <c r="A46" s="18">
        <f>'Grades 1-3'!A16</f>
        <v>45167</v>
      </c>
      <c r="B46" s="70">
        <f t="shared" ref="B46" si="29">IF($B$9&gt;0,$B$9," ")</f>
        <v>1</v>
      </c>
      <c r="C46" s="23"/>
      <c r="D46" s="61"/>
      <c r="E46" s="14"/>
      <c r="F46" s="14"/>
      <c r="G46" s="14">
        <f t="shared" si="23"/>
        <v>0</v>
      </c>
      <c r="H46" s="15">
        <f t="shared" si="19"/>
        <v>0</v>
      </c>
    </row>
    <row r="47" spans="1:8" x14ac:dyDescent="0.25">
      <c r="A47" s="18"/>
      <c r="B47" s="26">
        <f t="shared" ref="B47" si="30">IF($B$10&gt;0,$B$10," ")</f>
        <v>2</v>
      </c>
      <c r="C47" s="23"/>
      <c r="D47" s="61"/>
      <c r="E47" s="14"/>
      <c r="F47" s="14"/>
      <c r="G47" s="14">
        <f t="shared" si="23"/>
        <v>0</v>
      </c>
      <c r="H47" s="15">
        <f t="shared" si="19"/>
        <v>0</v>
      </c>
    </row>
    <row r="48" spans="1:8" x14ac:dyDescent="0.25">
      <c r="A48" s="18"/>
      <c r="B48" s="26">
        <f t="shared" ref="B48" si="31">IF($B$11&gt;0,$B$11," ")</f>
        <v>3</v>
      </c>
      <c r="C48" s="23"/>
      <c r="D48" s="61"/>
      <c r="E48" s="14"/>
      <c r="F48" s="14"/>
      <c r="G48" s="14">
        <f t="shared" si="23"/>
        <v>0</v>
      </c>
      <c r="H48" s="15">
        <f t="shared" si="19"/>
        <v>0</v>
      </c>
    </row>
    <row r="49" spans="1:8" x14ac:dyDescent="0.25">
      <c r="A49" s="18"/>
      <c r="B49" s="26">
        <f t="shared" ref="B49" si="32">IF($B$12&gt;0,$B$12," ")</f>
        <v>4</v>
      </c>
      <c r="C49" s="23"/>
      <c r="D49" s="61"/>
      <c r="E49" s="14"/>
      <c r="F49" s="14"/>
      <c r="G49" s="14">
        <f t="shared" si="23"/>
        <v>0</v>
      </c>
      <c r="H49" s="15">
        <f t="shared" si="19"/>
        <v>0</v>
      </c>
    </row>
    <row r="50" spans="1:8" x14ac:dyDescent="0.25">
      <c r="A50" s="18"/>
      <c r="B50" s="28">
        <f>IF($B$13&gt;0,$B$13,0)</f>
        <v>5</v>
      </c>
      <c r="C50" s="23"/>
      <c r="D50" s="61"/>
      <c r="E50" s="14"/>
      <c r="F50" s="14"/>
      <c r="G50" s="14">
        <f t="shared" si="23"/>
        <v>0</v>
      </c>
      <c r="H50" s="15">
        <f t="shared" si="19"/>
        <v>0</v>
      </c>
    </row>
    <row r="51" spans="1:8" x14ac:dyDescent="0.25">
      <c r="A51" s="18"/>
      <c r="B51" s="27">
        <f t="shared" ref="B51" si="33">IF($B$14&gt;0,$B$14," ")</f>
        <v>6</v>
      </c>
      <c r="C51" s="23"/>
      <c r="D51" s="61"/>
      <c r="E51" s="14"/>
      <c r="F51" s="14"/>
      <c r="G51" s="14">
        <f t="shared" si="23"/>
        <v>0</v>
      </c>
      <c r="H51" s="15">
        <f t="shared" si="19"/>
        <v>0</v>
      </c>
    </row>
    <row r="52" spans="1:8" x14ac:dyDescent="0.25">
      <c r="A52" s="18">
        <f>'Grades 1-3'!A17</f>
        <v>45168</v>
      </c>
      <c r="B52" s="70">
        <f t="shared" ref="B52" si="34">IF($B$9&gt;0,$B$9," ")</f>
        <v>1</v>
      </c>
      <c r="C52" s="23"/>
      <c r="D52" s="61"/>
      <c r="E52" s="14"/>
      <c r="F52" s="14"/>
      <c r="G52" s="14">
        <f t="shared" si="23"/>
        <v>0</v>
      </c>
      <c r="H52" s="15">
        <f t="shared" si="19"/>
        <v>0</v>
      </c>
    </row>
    <row r="53" spans="1:8" x14ac:dyDescent="0.25">
      <c r="A53" s="18"/>
      <c r="B53" s="26">
        <f t="shared" ref="B53" si="35">IF($B$10&gt;0,$B$10," ")</f>
        <v>2</v>
      </c>
      <c r="C53" s="23"/>
      <c r="D53" s="61"/>
      <c r="E53" s="14"/>
      <c r="F53" s="14"/>
      <c r="G53" s="14">
        <f t="shared" si="23"/>
        <v>0</v>
      </c>
      <c r="H53" s="15">
        <f t="shared" si="19"/>
        <v>0</v>
      </c>
    </row>
    <row r="54" spans="1:8" x14ac:dyDescent="0.25">
      <c r="A54" s="18"/>
      <c r="B54" s="26">
        <f t="shared" ref="B54" si="36">IF($B$11&gt;0,$B$11," ")</f>
        <v>3</v>
      </c>
      <c r="C54" s="23"/>
      <c r="D54" s="61"/>
      <c r="E54" s="14"/>
      <c r="F54" s="14"/>
      <c r="G54" s="14">
        <f t="shared" si="23"/>
        <v>0</v>
      </c>
      <c r="H54" s="15">
        <f t="shared" si="19"/>
        <v>0</v>
      </c>
    </row>
    <row r="55" spans="1:8" x14ac:dyDescent="0.25">
      <c r="A55" s="18"/>
      <c r="B55" s="26">
        <f t="shared" ref="B55" si="37">IF($B$12&gt;0,$B$12," ")</f>
        <v>4</v>
      </c>
      <c r="C55" s="23"/>
      <c r="D55" s="61"/>
      <c r="E55" s="14"/>
      <c r="F55" s="14"/>
      <c r="G55" s="14">
        <f t="shared" si="23"/>
        <v>0</v>
      </c>
      <c r="H55" s="15">
        <f t="shared" si="19"/>
        <v>0</v>
      </c>
    </row>
    <row r="56" spans="1:8" x14ac:dyDescent="0.25">
      <c r="A56" s="18"/>
      <c r="B56" s="28">
        <f>IF($B$13&gt;0,$B$13,0)</f>
        <v>5</v>
      </c>
      <c r="C56" s="23"/>
      <c r="D56" s="61"/>
      <c r="E56" s="14"/>
      <c r="F56" s="14"/>
      <c r="G56" s="14">
        <f t="shared" si="23"/>
        <v>0</v>
      </c>
      <c r="H56" s="15">
        <f t="shared" si="19"/>
        <v>0</v>
      </c>
    </row>
    <row r="57" spans="1:8" x14ac:dyDescent="0.25">
      <c r="A57" s="18"/>
      <c r="B57" s="27">
        <f t="shared" ref="B57" si="38">IF($B$14&gt;0,$B$14," ")</f>
        <v>6</v>
      </c>
      <c r="C57" s="23"/>
      <c r="D57" s="61"/>
      <c r="E57" s="14"/>
      <c r="F57" s="14"/>
      <c r="G57" s="14">
        <f t="shared" si="23"/>
        <v>0</v>
      </c>
      <c r="H57" s="15">
        <f t="shared" si="19"/>
        <v>0</v>
      </c>
    </row>
    <row r="58" spans="1:8" x14ac:dyDescent="0.25">
      <c r="A58" s="18">
        <f>'Grades 1-3'!A18</f>
        <v>45169</v>
      </c>
      <c r="B58" s="70">
        <f t="shared" ref="B58" si="39">IF($B$9&gt;0,$B$9," ")</f>
        <v>1</v>
      </c>
      <c r="C58" s="23"/>
      <c r="D58" s="61"/>
      <c r="E58" s="14"/>
      <c r="F58" s="14"/>
      <c r="G58" s="14">
        <f t="shared" ref="G58:G63" si="40">IF(C58&gt;$C$6,(C58-$C$6)*$G$6,0)</f>
        <v>0</v>
      </c>
      <c r="H58" s="15">
        <f t="shared" ref="H58:H63" si="41">E58+F58+G58</f>
        <v>0</v>
      </c>
    </row>
    <row r="59" spans="1:8" x14ac:dyDescent="0.25">
      <c r="A59" s="18"/>
      <c r="B59" s="26">
        <f t="shared" ref="B59" si="42">IF($B$10&gt;0,$B$10," ")</f>
        <v>2</v>
      </c>
      <c r="C59" s="23"/>
      <c r="D59" s="61"/>
      <c r="E59" s="14"/>
      <c r="F59" s="14"/>
      <c r="G59" s="14">
        <f t="shared" si="40"/>
        <v>0</v>
      </c>
      <c r="H59" s="15">
        <f t="shared" si="41"/>
        <v>0</v>
      </c>
    </row>
    <row r="60" spans="1:8" x14ac:dyDescent="0.25">
      <c r="A60" s="18"/>
      <c r="B60" s="26">
        <f t="shared" ref="B60" si="43">IF($B$11&gt;0,$B$11," ")</f>
        <v>3</v>
      </c>
      <c r="C60" s="23"/>
      <c r="D60" s="61"/>
      <c r="E60" s="14"/>
      <c r="F60" s="14"/>
      <c r="G60" s="14">
        <f t="shared" si="40"/>
        <v>0</v>
      </c>
      <c r="H60" s="15">
        <f t="shared" si="41"/>
        <v>0</v>
      </c>
    </row>
    <row r="61" spans="1:8" x14ac:dyDescent="0.25">
      <c r="A61" s="18"/>
      <c r="B61" s="26">
        <f t="shared" ref="B61" si="44">IF($B$12&gt;0,$B$12," ")</f>
        <v>4</v>
      </c>
      <c r="C61" s="23"/>
      <c r="D61" s="61"/>
      <c r="E61" s="14"/>
      <c r="F61" s="14"/>
      <c r="G61" s="14">
        <f t="shared" si="40"/>
        <v>0</v>
      </c>
      <c r="H61" s="15">
        <f t="shared" si="41"/>
        <v>0</v>
      </c>
    </row>
    <row r="62" spans="1:8" x14ac:dyDescent="0.25">
      <c r="A62" s="18"/>
      <c r="B62" s="28">
        <f t="shared" ref="B62" si="45">IF($B$13&gt;0,$B$13,0)</f>
        <v>5</v>
      </c>
      <c r="C62" s="23"/>
      <c r="D62" s="61"/>
      <c r="E62" s="14"/>
      <c r="F62" s="14"/>
      <c r="G62" s="14">
        <f t="shared" si="40"/>
        <v>0</v>
      </c>
      <c r="H62" s="15">
        <f t="shared" si="41"/>
        <v>0</v>
      </c>
    </row>
    <row r="63" spans="1:8" x14ac:dyDescent="0.25">
      <c r="A63" s="18"/>
      <c r="B63" s="26">
        <f t="shared" ref="B63" si="46">IF($B$14&gt;0,$B$14," ")</f>
        <v>6</v>
      </c>
      <c r="C63" s="96"/>
      <c r="D63" s="61"/>
      <c r="E63" s="14"/>
      <c r="F63" s="14"/>
      <c r="G63" s="14">
        <f t="shared" si="40"/>
        <v>0</v>
      </c>
      <c r="H63" s="15">
        <f t="shared" si="41"/>
        <v>0</v>
      </c>
    </row>
    <row r="64" spans="1:8" ht="19.5" thickBot="1" x14ac:dyDescent="0.35">
      <c r="A64" s="108" t="s">
        <v>2</v>
      </c>
      <c r="B64" s="101"/>
      <c r="C64" s="102"/>
      <c r="D64" s="103"/>
      <c r="E64" s="107"/>
      <c r="F64" s="107"/>
      <c r="G64" s="100"/>
      <c r="H64" s="105">
        <f>SUM(H9:H63)</f>
        <v>0</v>
      </c>
    </row>
    <row r="65" spans="1:8" ht="8.1" customHeight="1" thickTop="1" x14ac:dyDescent="0.25">
      <c r="A65" s="16"/>
      <c r="B65" s="1"/>
      <c r="C65" s="1"/>
      <c r="D65" s="1"/>
      <c r="E65" s="1"/>
      <c r="F65" s="1"/>
      <c r="G65" s="1"/>
      <c r="H65" s="1"/>
    </row>
    <row r="66" spans="1:8" x14ac:dyDescent="0.25">
      <c r="A66" s="57" t="s">
        <v>19</v>
      </c>
      <c r="B66" s="1"/>
      <c r="C66" s="1"/>
      <c r="D66" s="1"/>
      <c r="E66" s="1"/>
      <c r="F66" s="1"/>
      <c r="G66" s="1"/>
      <c r="H66" s="1"/>
    </row>
    <row r="67" spans="1:8" ht="8.1" customHeight="1" x14ac:dyDescent="0.25">
      <c r="A67" s="16"/>
      <c r="B67" s="1"/>
      <c r="C67" s="1"/>
      <c r="D67" s="1"/>
      <c r="E67" s="1"/>
      <c r="F67" s="1"/>
      <c r="G67" s="1"/>
      <c r="H67" s="1"/>
    </row>
    <row r="68" spans="1:8" x14ac:dyDescent="0.25">
      <c r="A68" s="58" t="s">
        <v>21</v>
      </c>
      <c r="B68" s="1"/>
      <c r="C68" s="1"/>
      <c r="D68" s="1"/>
      <c r="E68" s="1"/>
      <c r="F68" s="1"/>
      <c r="G68" s="1"/>
      <c r="H68" s="1"/>
    </row>
    <row r="69" spans="1:8" x14ac:dyDescent="0.25">
      <c r="A69" s="59" t="s">
        <v>22</v>
      </c>
      <c r="B69" s="1"/>
      <c r="C69" s="1"/>
      <c r="D69" s="1"/>
      <c r="E69" s="1"/>
      <c r="F69" s="1"/>
      <c r="G69" s="1"/>
      <c r="H69" s="1"/>
    </row>
    <row r="70" spans="1:8" ht="9.9499999999999993" customHeight="1" x14ac:dyDescent="0.25">
      <c r="B70" s="31"/>
      <c r="D70" s="31"/>
    </row>
    <row r="71" spans="1:8" x14ac:dyDescent="0.25">
      <c r="A71" s="32"/>
      <c r="C71" s="34"/>
      <c r="D71" s="31"/>
    </row>
    <row r="72" spans="1:8" x14ac:dyDescent="0.25">
      <c r="A72" s="44" t="s">
        <v>13</v>
      </c>
      <c r="B72" s="45"/>
      <c r="C72" s="46"/>
      <c r="D72" s="30"/>
      <c r="E72" s="47" t="s">
        <v>1</v>
      </c>
      <c r="F72" s="47"/>
    </row>
    <row r="73" spans="1:8" ht="9.9499999999999993" customHeight="1" x14ac:dyDescent="0.25">
      <c r="B73" s="31"/>
      <c r="D73" s="31"/>
    </row>
    <row r="74" spans="1:8" x14ac:dyDescent="0.25">
      <c r="A74" s="48"/>
      <c r="B74" s="49"/>
      <c r="C74" s="50"/>
      <c r="D74" s="31"/>
    </row>
    <row r="75" spans="1:8" ht="17.25" x14ac:dyDescent="0.25">
      <c r="A75" s="44" t="s">
        <v>35</v>
      </c>
      <c r="B75" s="67"/>
      <c r="C75" s="67"/>
      <c r="D75" s="30"/>
      <c r="E75" s="47" t="s">
        <v>1</v>
      </c>
      <c r="F75" s="47"/>
    </row>
    <row r="76" spans="1:8" x14ac:dyDescent="0.25">
      <c r="A76" s="53"/>
      <c r="B76" s="54"/>
      <c r="C76" s="55"/>
      <c r="D76" s="30"/>
      <c r="E76" s="30"/>
      <c r="F76" s="30"/>
    </row>
    <row r="77" spans="1:8" ht="9.9499999999999993" customHeight="1" x14ac:dyDescent="0.25">
      <c r="B77" s="31"/>
      <c r="D77" s="31"/>
    </row>
    <row r="78" spans="1:8" x14ac:dyDescent="0.25">
      <c r="A78" s="31" t="s">
        <v>20</v>
      </c>
      <c r="B78" s="31"/>
      <c r="D78" s="31"/>
    </row>
    <row r="79" spans="1:8" ht="18.75" x14ac:dyDescent="0.3">
      <c r="A79" s="139" t="str">
        <f>'Grade K'!A35:F35</f>
        <v xml:space="preserve">   01-0000-0-1103-000-1110-1000-000-108</v>
      </c>
      <c r="B79" s="139"/>
      <c r="C79" s="139"/>
      <c r="D79" s="139"/>
      <c r="E79" s="139"/>
      <c r="F79" s="139"/>
    </row>
    <row r="80" spans="1:8" x14ac:dyDescent="0.25">
      <c r="B80" s="31"/>
      <c r="D80" s="31"/>
    </row>
    <row r="88" spans="4:4" x14ac:dyDescent="0.25">
      <c r="D88" s="43"/>
    </row>
  </sheetData>
  <sheetProtection algorithmName="SHA-512" hashValue="0jjyA7Yaq2c85DycB4aUfJeFMfglYiTZJ0/TlU7CAJe5JM1qYJEcFo159Wd3GbNyUvHVXThTqROrLYgF9PllMg==" saltValue="Esi+os8VO/mewAQ3vitCbA==" spinCount="100000" sheet="1" objects="1" scenarios="1"/>
  <mergeCells count="2">
    <mergeCell ref="A2:H2"/>
    <mergeCell ref="A79:F79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8"/>
  <sheetViews>
    <sheetView zoomScaleNormal="100" zoomScaleSheetLayoutView="100" workbookViewId="0">
      <selection activeCell="A9" sqref="A9"/>
    </sheetView>
  </sheetViews>
  <sheetFormatPr defaultColWidth="9.140625" defaultRowHeight="15" x14ac:dyDescent="0.25"/>
  <cols>
    <col min="1" max="1" width="11.7109375" style="32" customWidth="1"/>
    <col min="2" max="2" width="7.5703125" style="33" customWidth="1"/>
    <col min="3" max="3" width="10" style="31" customWidth="1"/>
    <col min="4" max="4" width="8.7109375" style="34" customWidth="1"/>
    <col min="5" max="5" width="7.7109375" style="35" customWidth="1"/>
    <col min="6" max="6" width="9.140625" style="31"/>
    <col min="7" max="8" width="10.7109375" style="31" customWidth="1"/>
    <col min="9" max="9" width="13.7109375" style="31" customWidth="1"/>
    <col min="10" max="16384" width="9.140625" style="31"/>
  </cols>
  <sheetData>
    <row r="1" spans="1:9" s="30" customFormat="1" ht="15.75" x14ac:dyDescent="0.25">
      <c r="A1" s="110" t="str">
        <f>'Grades 4-6'!A1</f>
        <v>2023-24</v>
      </c>
      <c r="B1" s="112" t="s">
        <v>44</v>
      </c>
      <c r="C1" s="112"/>
      <c r="D1" s="112"/>
      <c r="E1" s="112"/>
      <c r="F1" s="112"/>
      <c r="G1" s="112"/>
      <c r="H1" s="112"/>
      <c r="I1" s="112"/>
    </row>
    <row r="2" spans="1:9" ht="16.5" thickBot="1" x14ac:dyDescent="0.3">
      <c r="A2" s="140" t="str">
        <f>+'Grades 1-3'!A2:F2</f>
        <v>August 21st - August 31st</v>
      </c>
      <c r="B2" s="140"/>
      <c r="C2" s="140"/>
      <c r="D2" s="140"/>
      <c r="E2" s="140"/>
      <c r="F2" s="140"/>
      <c r="G2" s="140"/>
      <c r="H2" s="140"/>
      <c r="I2" s="140"/>
    </row>
    <row r="3" spans="1:9" ht="8.1" customHeight="1" x14ac:dyDescent="0.25">
      <c r="A3" s="16"/>
      <c r="B3" s="17"/>
      <c r="C3" s="1"/>
      <c r="D3" s="20"/>
      <c r="E3" s="19"/>
      <c r="F3" s="1"/>
      <c r="G3" s="1"/>
      <c r="H3" s="1"/>
      <c r="I3" s="1"/>
    </row>
    <row r="4" spans="1:9" x14ac:dyDescent="0.25">
      <c r="A4" s="36" t="s">
        <v>3</v>
      </c>
      <c r="B4" s="21" t="s">
        <v>6</v>
      </c>
      <c r="C4" s="21"/>
      <c r="D4" s="37"/>
      <c r="E4" s="37"/>
      <c r="F4" s="38"/>
      <c r="G4" s="38"/>
      <c r="H4" s="38"/>
      <c r="I4" s="22" t="s">
        <v>14</v>
      </c>
    </row>
    <row r="5" spans="1:9" s="40" customFormat="1" ht="30" x14ac:dyDescent="0.25">
      <c r="A5" s="2"/>
      <c r="B5" s="3"/>
      <c r="C5" s="141" t="s">
        <v>11</v>
      </c>
      <c r="D5" s="141"/>
      <c r="E5" s="24"/>
      <c r="F5" s="29" t="s">
        <v>51</v>
      </c>
      <c r="G5" s="141" t="s">
        <v>31</v>
      </c>
      <c r="H5" s="141"/>
      <c r="I5" s="141"/>
    </row>
    <row r="6" spans="1:9" s="40" customFormat="1" x14ac:dyDescent="0.25">
      <c r="A6" s="68" t="s">
        <v>30</v>
      </c>
      <c r="B6" s="7"/>
      <c r="C6" s="29">
        <v>35</v>
      </c>
      <c r="D6" s="8">
        <v>169</v>
      </c>
      <c r="E6" s="24"/>
      <c r="F6" s="9">
        <v>3</v>
      </c>
      <c r="G6" s="4"/>
      <c r="H6" s="9">
        <v>3</v>
      </c>
      <c r="I6" s="5"/>
    </row>
    <row r="7" spans="1:9" ht="17.100000000000001" customHeight="1" x14ac:dyDescent="0.25">
      <c r="A7" s="10"/>
      <c r="B7" s="11"/>
      <c r="C7" s="11" t="s">
        <v>17</v>
      </c>
      <c r="D7" s="11"/>
      <c r="E7" s="142"/>
      <c r="F7" s="12"/>
      <c r="G7" s="10"/>
      <c r="H7" s="10"/>
      <c r="I7" s="10"/>
    </row>
    <row r="8" spans="1:9" ht="17.100000000000001" customHeight="1" x14ac:dyDescent="0.25">
      <c r="A8" s="10" t="s">
        <v>1</v>
      </c>
      <c r="B8" s="11" t="s">
        <v>5</v>
      </c>
      <c r="C8" s="11" t="s">
        <v>18</v>
      </c>
      <c r="D8" s="11" t="s">
        <v>9</v>
      </c>
      <c r="E8" s="142"/>
      <c r="F8" s="12"/>
      <c r="G8" s="10" t="s">
        <v>5</v>
      </c>
      <c r="H8" s="10" t="s">
        <v>8</v>
      </c>
      <c r="I8" s="10" t="s">
        <v>10</v>
      </c>
    </row>
    <row r="9" spans="1:9" x14ac:dyDescent="0.25">
      <c r="A9" s="18">
        <f>'Grades 1-3'!A10</f>
        <v>45159</v>
      </c>
      <c r="B9" s="25">
        <v>1</v>
      </c>
      <c r="C9" s="23"/>
      <c r="D9" s="13"/>
      <c r="E9" s="61"/>
      <c r="F9" s="14">
        <f>IF(C9&gt;$C$6,(C9-$C$6)*$F$6,0)</f>
        <v>0</v>
      </c>
      <c r="G9" s="15">
        <f>F9</f>
        <v>0</v>
      </c>
      <c r="H9" s="15"/>
      <c r="I9" s="15"/>
    </row>
    <row r="10" spans="1:9" x14ac:dyDescent="0.25">
      <c r="A10" s="18"/>
      <c r="B10" s="25">
        <v>2</v>
      </c>
      <c r="C10" s="23"/>
      <c r="D10" s="13"/>
      <c r="E10" s="61"/>
      <c r="F10" s="14">
        <f t="shared" ref="F10:F56" si="0">IF(C10&gt;$C$6,(C10-$C$6)*$F$6,0)</f>
        <v>0</v>
      </c>
      <c r="G10" s="15">
        <f t="shared" ref="G10:G56" si="1">F10</f>
        <v>0</v>
      </c>
      <c r="H10" s="15"/>
      <c r="I10" s="15"/>
    </row>
    <row r="11" spans="1:9" x14ac:dyDescent="0.25">
      <c r="A11" s="18"/>
      <c r="B11" s="25">
        <v>3</v>
      </c>
      <c r="C11" s="23"/>
      <c r="D11" s="13"/>
      <c r="E11" s="61"/>
      <c r="F11" s="14">
        <f t="shared" si="0"/>
        <v>0</v>
      </c>
      <c r="G11" s="15">
        <f t="shared" si="1"/>
        <v>0</v>
      </c>
      <c r="H11" s="15"/>
      <c r="I11" s="15"/>
    </row>
    <row r="12" spans="1:9" x14ac:dyDescent="0.25">
      <c r="A12" s="18"/>
      <c r="B12" s="25">
        <v>4</v>
      </c>
      <c r="C12" s="23"/>
      <c r="D12" s="13"/>
      <c r="E12" s="61"/>
      <c r="F12" s="14">
        <f t="shared" si="0"/>
        <v>0</v>
      </c>
      <c r="G12" s="15">
        <f t="shared" si="1"/>
        <v>0</v>
      </c>
      <c r="H12" s="15"/>
      <c r="I12" s="15"/>
    </row>
    <row r="13" spans="1:9" x14ac:dyDescent="0.25">
      <c r="A13" s="18"/>
      <c r="B13" s="25">
        <v>5</v>
      </c>
      <c r="C13" s="23"/>
      <c r="D13" s="13"/>
      <c r="E13" s="61"/>
      <c r="F13" s="14">
        <f>IF(C13&gt;$C$6,(C13-$C$6)*$F$6,0)</f>
        <v>0</v>
      </c>
      <c r="G13" s="15">
        <f t="shared" si="1"/>
        <v>0</v>
      </c>
      <c r="H13" s="15"/>
      <c r="I13" s="15"/>
    </row>
    <row r="14" spans="1:9" x14ac:dyDescent="0.25">
      <c r="A14" s="18"/>
      <c r="B14" s="25">
        <v>6</v>
      </c>
      <c r="C14" s="23"/>
      <c r="D14" s="13">
        <f>SUM(C9:C14)</f>
        <v>0</v>
      </c>
      <c r="E14" s="61"/>
      <c r="F14" s="14">
        <f t="shared" si="0"/>
        <v>0</v>
      </c>
      <c r="G14" s="15">
        <f>F14</f>
        <v>0</v>
      </c>
      <c r="H14" s="15">
        <f>IF(D14&gt;$D$6,$H$6*(D14-$D$6),0)</f>
        <v>0</v>
      </c>
      <c r="I14" s="15">
        <f>IF(SUM(G9:G14)&gt;H14,SUM(G9:G14),H14)</f>
        <v>0</v>
      </c>
    </row>
    <row r="15" spans="1:9" x14ac:dyDescent="0.25">
      <c r="A15" s="18">
        <f>'Grades 1-3'!A11</f>
        <v>45160</v>
      </c>
      <c r="B15" s="60">
        <f>IF($B$9&gt;0,$B$9,0)</f>
        <v>1</v>
      </c>
      <c r="C15" s="23"/>
      <c r="D15" s="13"/>
      <c r="E15" s="61"/>
      <c r="F15" s="14">
        <f t="shared" ref="F15:F20" si="2">IF(C15&gt;$C$6,(C15-$C$6)*$F$6,0)</f>
        <v>0</v>
      </c>
      <c r="G15" s="15">
        <f t="shared" ref="G15:G20" si="3">F15</f>
        <v>0</v>
      </c>
      <c r="H15" s="15"/>
      <c r="I15" s="15"/>
    </row>
    <row r="16" spans="1:9" x14ac:dyDescent="0.25">
      <c r="A16" s="18"/>
      <c r="B16" s="28">
        <f>IF($B$10&gt;0,$B$10,0)</f>
        <v>2</v>
      </c>
      <c r="C16" s="23"/>
      <c r="D16" s="13"/>
      <c r="E16" s="61"/>
      <c r="F16" s="14">
        <f t="shared" si="2"/>
        <v>0</v>
      </c>
      <c r="G16" s="15">
        <f t="shared" si="3"/>
        <v>0</v>
      </c>
      <c r="H16" s="15"/>
      <c r="I16" s="15"/>
    </row>
    <row r="17" spans="1:13" x14ac:dyDescent="0.25">
      <c r="A17" s="18"/>
      <c r="B17" s="28">
        <f>IF($B$11&gt;0,$B$11,0)</f>
        <v>3</v>
      </c>
      <c r="C17" s="23"/>
      <c r="D17" s="13"/>
      <c r="E17" s="61"/>
      <c r="F17" s="14">
        <f t="shared" si="2"/>
        <v>0</v>
      </c>
      <c r="G17" s="15">
        <f t="shared" si="3"/>
        <v>0</v>
      </c>
      <c r="H17" s="15"/>
      <c r="I17" s="15"/>
    </row>
    <row r="18" spans="1:13" x14ac:dyDescent="0.25">
      <c r="A18" s="18"/>
      <c r="B18" s="28">
        <f>IF($B$12&gt;0,$B$12,0)</f>
        <v>4</v>
      </c>
      <c r="C18" s="23"/>
      <c r="D18" s="13"/>
      <c r="E18" s="61"/>
      <c r="F18" s="14">
        <f t="shared" si="2"/>
        <v>0</v>
      </c>
      <c r="G18" s="15">
        <f t="shared" si="3"/>
        <v>0</v>
      </c>
      <c r="H18" s="15"/>
      <c r="I18" s="15"/>
      <c r="M18" s="62"/>
    </row>
    <row r="19" spans="1:13" x14ac:dyDescent="0.25">
      <c r="A19" s="18"/>
      <c r="B19" s="28">
        <f>IF($B$13&gt;0,$B$13,0)</f>
        <v>5</v>
      </c>
      <c r="C19" s="23"/>
      <c r="D19" s="13"/>
      <c r="E19" s="61"/>
      <c r="F19" s="14">
        <f t="shared" si="2"/>
        <v>0</v>
      </c>
      <c r="G19" s="15">
        <f t="shared" si="3"/>
        <v>0</v>
      </c>
      <c r="H19" s="15"/>
      <c r="I19" s="15"/>
      <c r="M19" s="62"/>
    </row>
    <row r="20" spans="1:13" x14ac:dyDescent="0.25">
      <c r="A20" s="18"/>
      <c r="B20" s="69">
        <f>IF($B$14&gt;0,$B$14,0)</f>
        <v>6</v>
      </c>
      <c r="C20" s="23"/>
      <c r="D20" s="13">
        <f t="shared" ref="D20" si="4">SUM(C15:C20)</f>
        <v>0</v>
      </c>
      <c r="E20" s="61"/>
      <c r="F20" s="14">
        <f t="shared" si="2"/>
        <v>0</v>
      </c>
      <c r="G20" s="15">
        <f t="shared" si="3"/>
        <v>0</v>
      </c>
      <c r="H20" s="15">
        <f t="shared" ref="H20" si="5">IF(D20&gt;$D$6,$H$6*(D20-$D$6),0)</f>
        <v>0</v>
      </c>
      <c r="I20" s="15">
        <f t="shared" ref="I20" si="6">IF(SUM(G15:G20)&gt;H20,SUM(G15:G20),H20)</f>
        <v>0</v>
      </c>
    </row>
    <row r="21" spans="1:13" x14ac:dyDescent="0.25">
      <c r="A21" s="18">
        <f>'Grades 1-3'!A12</f>
        <v>45161</v>
      </c>
      <c r="B21" s="60">
        <f>IF($B$9&gt;0,$B$9,0)</f>
        <v>1</v>
      </c>
      <c r="C21" s="23"/>
      <c r="D21" s="13"/>
      <c r="E21" s="61"/>
      <c r="F21" s="14">
        <f t="shared" ref="F21:F26" si="7">IF(C21&gt;$C$6,(C21-$C$6)*$F$6,0)</f>
        <v>0</v>
      </c>
      <c r="G21" s="15">
        <f t="shared" ref="G21:G26" si="8">F21</f>
        <v>0</v>
      </c>
      <c r="H21" s="15"/>
      <c r="I21" s="15"/>
    </row>
    <row r="22" spans="1:13" x14ac:dyDescent="0.25">
      <c r="A22" s="18"/>
      <c r="B22" s="28">
        <f>IF($B$10&gt;0,$B$10,0)</f>
        <v>2</v>
      </c>
      <c r="C22" s="23"/>
      <c r="D22" s="13"/>
      <c r="E22" s="61"/>
      <c r="F22" s="14">
        <f t="shared" si="7"/>
        <v>0</v>
      </c>
      <c r="G22" s="15">
        <f t="shared" si="8"/>
        <v>0</v>
      </c>
      <c r="H22" s="15"/>
      <c r="I22" s="15"/>
    </row>
    <row r="23" spans="1:13" x14ac:dyDescent="0.25">
      <c r="A23" s="18"/>
      <c r="B23" s="28">
        <f>IF($B$11&gt;0,$B$11,0)</f>
        <v>3</v>
      </c>
      <c r="C23" s="23"/>
      <c r="D23" s="13"/>
      <c r="E23" s="61"/>
      <c r="F23" s="14">
        <f t="shared" si="7"/>
        <v>0</v>
      </c>
      <c r="G23" s="15">
        <f t="shared" si="8"/>
        <v>0</v>
      </c>
      <c r="H23" s="15"/>
      <c r="I23" s="15"/>
    </row>
    <row r="24" spans="1:13" x14ac:dyDescent="0.25">
      <c r="A24" s="18"/>
      <c r="B24" s="28">
        <f>IF($B$12&gt;0,$B$12,0)</f>
        <v>4</v>
      </c>
      <c r="C24" s="23"/>
      <c r="D24" s="13"/>
      <c r="E24" s="61"/>
      <c r="F24" s="14">
        <f t="shared" si="7"/>
        <v>0</v>
      </c>
      <c r="G24" s="15">
        <f t="shared" si="8"/>
        <v>0</v>
      </c>
      <c r="H24" s="15"/>
      <c r="I24" s="15"/>
      <c r="M24" s="62"/>
    </row>
    <row r="25" spans="1:13" x14ac:dyDescent="0.25">
      <c r="A25" s="18"/>
      <c r="B25" s="28">
        <f>IF($B$13&gt;0,$B$13,0)</f>
        <v>5</v>
      </c>
      <c r="C25" s="23"/>
      <c r="D25" s="13"/>
      <c r="E25" s="61"/>
      <c r="F25" s="14">
        <f t="shared" si="7"/>
        <v>0</v>
      </c>
      <c r="G25" s="15">
        <f t="shared" si="8"/>
        <v>0</v>
      </c>
      <c r="H25" s="15"/>
      <c r="I25" s="15"/>
      <c r="M25" s="62"/>
    </row>
    <row r="26" spans="1:13" x14ac:dyDescent="0.25">
      <c r="A26" s="18"/>
      <c r="B26" s="69">
        <f>IF($B$14&gt;0,$B$14,0)</f>
        <v>6</v>
      </c>
      <c r="C26" s="23"/>
      <c r="D26" s="13">
        <f t="shared" ref="D26" si="9">SUM(C21:C26)</f>
        <v>0</v>
      </c>
      <c r="E26" s="61"/>
      <c r="F26" s="14">
        <f t="shared" si="7"/>
        <v>0</v>
      </c>
      <c r="G26" s="15">
        <f t="shared" si="8"/>
        <v>0</v>
      </c>
      <c r="H26" s="15">
        <f t="shared" ref="H26" si="10">IF(D26&gt;$D$6,$H$6*(D26-$D$6),0)</f>
        <v>0</v>
      </c>
      <c r="I26" s="15">
        <f t="shared" ref="I26" si="11">IF(SUM(G21:G26)&gt;H26,SUM(G21:G26),H26)</f>
        <v>0</v>
      </c>
    </row>
    <row r="27" spans="1:13" x14ac:dyDescent="0.25">
      <c r="A27" s="18">
        <f>'Grade K'!A14</f>
        <v>45162</v>
      </c>
      <c r="B27" s="60">
        <f>IF($B$9&gt;0,$B$9,0)</f>
        <v>1</v>
      </c>
      <c r="C27" s="23"/>
      <c r="D27" s="13"/>
      <c r="E27" s="61"/>
      <c r="F27" s="14">
        <f t="shared" ref="F27:F32" si="12">IF(C27&gt;$C$6,(C27-$C$6)*$F$6,0)</f>
        <v>0</v>
      </c>
      <c r="G27" s="15">
        <f t="shared" ref="G27:G32" si="13">F27</f>
        <v>0</v>
      </c>
      <c r="H27" s="15"/>
      <c r="I27" s="15"/>
    </row>
    <row r="28" spans="1:13" x14ac:dyDescent="0.25">
      <c r="A28" s="18"/>
      <c r="B28" s="28">
        <f>IF($B$10&gt;0,$B$10,0)</f>
        <v>2</v>
      </c>
      <c r="C28" s="23"/>
      <c r="D28" s="13"/>
      <c r="E28" s="61"/>
      <c r="F28" s="14">
        <f t="shared" si="12"/>
        <v>0</v>
      </c>
      <c r="G28" s="15">
        <f t="shared" si="13"/>
        <v>0</v>
      </c>
      <c r="H28" s="15"/>
      <c r="I28" s="15"/>
    </row>
    <row r="29" spans="1:13" x14ac:dyDescent="0.25">
      <c r="A29" s="18"/>
      <c r="B29" s="28">
        <f>IF($B$11&gt;0,$B$11,0)</f>
        <v>3</v>
      </c>
      <c r="C29" s="23"/>
      <c r="D29" s="13"/>
      <c r="E29" s="61"/>
      <c r="F29" s="14">
        <f t="shared" si="12"/>
        <v>0</v>
      </c>
      <c r="G29" s="15">
        <f t="shared" si="13"/>
        <v>0</v>
      </c>
      <c r="H29" s="15"/>
      <c r="I29" s="15"/>
    </row>
    <row r="30" spans="1:13" x14ac:dyDescent="0.25">
      <c r="A30" s="18"/>
      <c r="B30" s="28">
        <f>IF($B$12&gt;0,$B$12,0)</f>
        <v>4</v>
      </c>
      <c r="C30" s="23"/>
      <c r="D30" s="13"/>
      <c r="E30" s="61"/>
      <c r="F30" s="14">
        <f t="shared" si="12"/>
        <v>0</v>
      </c>
      <c r="G30" s="15">
        <f t="shared" si="13"/>
        <v>0</v>
      </c>
      <c r="H30" s="15"/>
      <c r="I30" s="15"/>
      <c r="M30" s="62"/>
    </row>
    <row r="31" spans="1:13" x14ac:dyDescent="0.25">
      <c r="A31" s="18"/>
      <c r="B31" s="28">
        <f>IF($B$13&gt;0,$B$13,0)</f>
        <v>5</v>
      </c>
      <c r="C31" s="23"/>
      <c r="D31" s="13"/>
      <c r="E31" s="61"/>
      <c r="F31" s="14">
        <f t="shared" si="12"/>
        <v>0</v>
      </c>
      <c r="G31" s="15">
        <f t="shared" si="13"/>
        <v>0</v>
      </c>
      <c r="H31" s="15"/>
      <c r="I31" s="15"/>
      <c r="M31" s="62"/>
    </row>
    <row r="32" spans="1:13" x14ac:dyDescent="0.25">
      <c r="A32" s="18"/>
      <c r="B32" s="69">
        <f>IF($B$14&gt;0,$B$14,0)</f>
        <v>6</v>
      </c>
      <c r="C32" s="23"/>
      <c r="D32" s="13">
        <f t="shared" ref="D32" si="14">SUM(C27:C32)</f>
        <v>0</v>
      </c>
      <c r="E32" s="61"/>
      <c r="F32" s="14">
        <f t="shared" si="12"/>
        <v>0</v>
      </c>
      <c r="G32" s="15">
        <f t="shared" si="13"/>
        <v>0</v>
      </c>
      <c r="H32" s="15">
        <f t="shared" ref="H32" si="15">IF(D32&gt;$D$6,$H$6*(D32-$D$6),0)</f>
        <v>0</v>
      </c>
      <c r="I32" s="15">
        <f t="shared" ref="I32" si="16">IF(SUM(G27:G32)&gt;H32,SUM(G27:G32),H32)</f>
        <v>0</v>
      </c>
    </row>
    <row r="33" spans="1:13" x14ac:dyDescent="0.25">
      <c r="A33" s="18">
        <f>'Grades 1-3'!A14</f>
        <v>45163</v>
      </c>
      <c r="B33" s="60">
        <f>IF($B$9&gt;0,$B$9,0)</f>
        <v>1</v>
      </c>
      <c r="C33" s="23"/>
      <c r="D33" s="13"/>
      <c r="E33" s="61"/>
      <c r="F33" s="14">
        <f t="shared" si="0"/>
        <v>0</v>
      </c>
      <c r="G33" s="15">
        <f t="shared" si="1"/>
        <v>0</v>
      </c>
      <c r="H33" s="15"/>
      <c r="I33" s="15"/>
    </row>
    <row r="34" spans="1:13" x14ac:dyDescent="0.25">
      <c r="A34" s="18"/>
      <c r="B34" s="28">
        <f>IF($B$10&gt;0,$B$10,0)</f>
        <v>2</v>
      </c>
      <c r="C34" s="23"/>
      <c r="D34" s="13"/>
      <c r="E34" s="61"/>
      <c r="F34" s="14">
        <f t="shared" si="0"/>
        <v>0</v>
      </c>
      <c r="G34" s="15">
        <f t="shared" si="1"/>
        <v>0</v>
      </c>
      <c r="H34" s="15"/>
      <c r="I34" s="15"/>
    </row>
    <row r="35" spans="1:13" x14ac:dyDescent="0.25">
      <c r="A35" s="18"/>
      <c r="B35" s="28">
        <f>IF($B$11&gt;0,$B$11,0)</f>
        <v>3</v>
      </c>
      <c r="C35" s="23"/>
      <c r="D35" s="13"/>
      <c r="E35" s="61"/>
      <c r="F35" s="14">
        <f t="shared" si="0"/>
        <v>0</v>
      </c>
      <c r="G35" s="15">
        <f t="shared" si="1"/>
        <v>0</v>
      </c>
      <c r="H35" s="15"/>
      <c r="I35" s="15"/>
    </row>
    <row r="36" spans="1:13" x14ac:dyDescent="0.25">
      <c r="A36" s="18"/>
      <c r="B36" s="28">
        <f>IF($B$12&gt;0,$B$12,0)</f>
        <v>4</v>
      </c>
      <c r="C36" s="23"/>
      <c r="D36" s="13"/>
      <c r="E36" s="61"/>
      <c r="F36" s="14">
        <f t="shared" si="0"/>
        <v>0</v>
      </c>
      <c r="G36" s="15">
        <f t="shared" si="1"/>
        <v>0</v>
      </c>
      <c r="H36" s="15"/>
      <c r="I36" s="15"/>
      <c r="M36" s="62"/>
    </row>
    <row r="37" spans="1:13" x14ac:dyDescent="0.25">
      <c r="A37" s="18"/>
      <c r="B37" s="28">
        <f>IF($B$13&gt;0,$B$13,0)</f>
        <v>5</v>
      </c>
      <c r="C37" s="23"/>
      <c r="D37" s="13"/>
      <c r="E37" s="61"/>
      <c r="F37" s="14">
        <f t="shared" si="0"/>
        <v>0</v>
      </c>
      <c r="G37" s="15">
        <f t="shared" si="1"/>
        <v>0</v>
      </c>
      <c r="H37" s="15"/>
      <c r="I37" s="15"/>
      <c r="M37" s="62"/>
    </row>
    <row r="38" spans="1:13" x14ac:dyDescent="0.25">
      <c r="A38" s="18"/>
      <c r="B38" s="69">
        <f>IF($B$14&gt;0,$B$14,0)</f>
        <v>6</v>
      </c>
      <c r="C38" s="23"/>
      <c r="D38" s="13">
        <f t="shared" ref="D38" si="17">SUM(C33:C38)</f>
        <v>0</v>
      </c>
      <c r="E38" s="61"/>
      <c r="F38" s="14">
        <f t="shared" si="0"/>
        <v>0</v>
      </c>
      <c r="G38" s="15">
        <f t="shared" si="1"/>
        <v>0</v>
      </c>
      <c r="H38" s="15">
        <f t="shared" ref="H38" si="18">IF(D38&gt;$D$6,$H$6*(D38-$D$6),0)</f>
        <v>0</v>
      </c>
      <c r="I38" s="15">
        <f t="shared" ref="I38" si="19">IF(SUM(G33:G38)&gt;H38,SUM(G33:G38),H38)</f>
        <v>0</v>
      </c>
    </row>
    <row r="39" spans="1:13" x14ac:dyDescent="0.25">
      <c r="A39" s="18">
        <f>'Grades 1-3'!A15</f>
        <v>45166</v>
      </c>
      <c r="B39" s="60">
        <f>IF($B$9&gt;0,$B$9,0)</f>
        <v>1</v>
      </c>
      <c r="C39" s="23"/>
      <c r="D39" s="13"/>
      <c r="E39" s="61"/>
      <c r="F39" s="14">
        <f t="shared" si="0"/>
        <v>0</v>
      </c>
      <c r="G39" s="15">
        <f t="shared" si="1"/>
        <v>0</v>
      </c>
      <c r="H39" s="15"/>
      <c r="I39" s="15"/>
    </row>
    <row r="40" spans="1:13" x14ac:dyDescent="0.25">
      <c r="A40" s="18"/>
      <c r="B40" s="28">
        <f>IF($B$10&gt;0,$B$10,0)</f>
        <v>2</v>
      </c>
      <c r="C40" s="23"/>
      <c r="D40" s="13"/>
      <c r="E40" s="61"/>
      <c r="F40" s="14">
        <f t="shared" si="0"/>
        <v>0</v>
      </c>
      <c r="G40" s="15">
        <f t="shared" si="1"/>
        <v>0</v>
      </c>
      <c r="H40" s="15"/>
      <c r="I40" s="15"/>
    </row>
    <row r="41" spans="1:13" x14ac:dyDescent="0.25">
      <c r="A41" s="18"/>
      <c r="B41" s="28">
        <f>IF($B$11&gt;0,$B$11,0)</f>
        <v>3</v>
      </c>
      <c r="C41" s="23"/>
      <c r="D41" s="13"/>
      <c r="E41" s="61"/>
      <c r="F41" s="14">
        <f t="shared" si="0"/>
        <v>0</v>
      </c>
      <c r="G41" s="15">
        <f t="shared" si="1"/>
        <v>0</v>
      </c>
      <c r="H41" s="15"/>
      <c r="I41" s="15"/>
    </row>
    <row r="42" spans="1:13" x14ac:dyDescent="0.25">
      <c r="A42" s="18"/>
      <c r="B42" s="28">
        <f>IF($B$12&gt;0,$B$12,0)</f>
        <v>4</v>
      </c>
      <c r="C42" s="23"/>
      <c r="D42" s="13"/>
      <c r="E42" s="61"/>
      <c r="F42" s="14">
        <f t="shared" si="0"/>
        <v>0</v>
      </c>
      <c r="G42" s="15">
        <f t="shared" si="1"/>
        <v>0</v>
      </c>
      <c r="H42" s="15"/>
      <c r="I42" s="15"/>
    </row>
    <row r="43" spans="1:13" x14ac:dyDescent="0.25">
      <c r="A43" s="18"/>
      <c r="B43" s="28">
        <f>IF($B$13&gt;0,$B$13,0)</f>
        <v>5</v>
      </c>
      <c r="C43" s="23"/>
      <c r="D43" s="13"/>
      <c r="E43" s="61"/>
      <c r="F43" s="14">
        <f t="shared" si="0"/>
        <v>0</v>
      </c>
      <c r="G43" s="15">
        <f t="shared" si="1"/>
        <v>0</v>
      </c>
      <c r="H43" s="15"/>
      <c r="I43" s="15"/>
    </row>
    <row r="44" spans="1:13" x14ac:dyDescent="0.25">
      <c r="A44" s="18"/>
      <c r="B44" s="69">
        <f>IF($B$14&gt;0,$B$14,0)</f>
        <v>6</v>
      </c>
      <c r="C44" s="23"/>
      <c r="D44" s="13">
        <f t="shared" ref="D44" si="20">SUM(C39:C44)</f>
        <v>0</v>
      </c>
      <c r="E44" s="61"/>
      <c r="F44" s="14">
        <f t="shared" si="0"/>
        <v>0</v>
      </c>
      <c r="G44" s="15">
        <f t="shared" si="1"/>
        <v>0</v>
      </c>
      <c r="H44" s="15">
        <f t="shared" ref="H44" si="21">IF(D44&gt;$D$6,$H$6*(D44-$D$6),0)</f>
        <v>0</v>
      </c>
      <c r="I44" s="15">
        <f t="shared" ref="I44" si="22">IF(SUM(G39:G44)&gt;H44,SUM(G39:G44),H44)</f>
        <v>0</v>
      </c>
    </row>
    <row r="45" spans="1:13" x14ac:dyDescent="0.25">
      <c r="A45" s="18">
        <f>'Grades 1-3'!A16</f>
        <v>45167</v>
      </c>
      <c r="B45" s="60">
        <f>IF($B$9&gt;0,$B$9,0)</f>
        <v>1</v>
      </c>
      <c r="C45" s="23"/>
      <c r="D45" s="13"/>
      <c r="E45" s="61"/>
      <c r="F45" s="14">
        <f t="shared" si="0"/>
        <v>0</v>
      </c>
      <c r="G45" s="15">
        <f t="shared" si="1"/>
        <v>0</v>
      </c>
      <c r="H45" s="15"/>
      <c r="I45" s="15"/>
    </row>
    <row r="46" spans="1:13" x14ac:dyDescent="0.25">
      <c r="A46" s="18"/>
      <c r="B46" s="28">
        <f>IF($B$10&gt;0,$B$10,0)</f>
        <v>2</v>
      </c>
      <c r="C46" s="23"/>
      <c r="D46" s="13"/>
      <c r="E46" s="61"/>
      <c r="F46" s="14">
        <f t="shared" si="0"/>
        <v>0</v>
      </c>
      <c r="G46" s="15">
        <f t="shared" si="1"/>
        <v>0</v>
      </c>
      <c r="H46" s="15"/>
      <c r="I46" s="15"/>
    </row>
    <row r="47" spans="1:13" x14ac:dyDescent="0.25">
      <c r="A47" s="18"/>
      <c r="B47" s="28">
        <f>IF($B$11&gt;0,$B$11,0)</f>
        <v>3</v>
      </c>
      <c r="C47" s="23"/>
      <c r="D47" s="13"/>
      <c r="E47" s="61"/>
      <c r="F47" s="14">
        <f t="shared" si="0"/>
        <v>0</v>
      </c>
      <c r="G47" s="15">
        <f t="shared" si="1"/>
        <v>0</v>
      </c>
      <c r="H47" s="15"/>
      <c r="I47" s="15"/>
    </row>
    <row r="48" spans="1:13" x14ac:dyDescent="0.25">
      <c r="A48" s="18"/>
      <c r="B48" s="28">
        <f>IF($B$12&gt;0,$B$12,0)</f>
        <v>4</v>
      </c>
      <c r="C48" s="23"/>
      <c r="D48" s="13"/>
      <c r="E48" s="61"/>
      <c r="F48" s="14">
        <f t="shared" si="0"/>
        <v>0</v>
      </c>
      <c r="G48" s="15">
        <f t="shared" si="1"/>
        <v>0</v>
      </c>
      <c r="H48" s="15"/>
      <c r="I48" s="15"/>
    </row>
    <row r="49" spans="1:9" x14ac:dyDescent="0.25">
      <c r="A49" s="18"/>
      <c r="B49" s="28">
        <f>IF($B$13&gt;0,$B$13,0)</f>
        <v>5</v>
      </c>
      <c r="C49" s="23"/>
      <c r="D49" s="13"/>
      <c r="E49" s="61"/>
      <c r="F49" s="14">
        <f t="shared" si="0"/>
        <v>0</v>
      </c>
      <c r="G49" s="15">
        <f t="shared" si="1"/>
        <v>0</v>
      </c>
      <c r="H49" s="15"/>
      <c r="I49" s="15"/>
    </row>
    <row r="50" spans="1:9" x14ac:dyDescent="0.25">
      <c r="A50" s="18"/>
      <c r="B50" s="69">
        <f>IF($B$14&gt;0,$B$14,0)</f>
        <v>6</v>
      </c>
      <c r="C50" s="23"/>
      <c r="D50" s="13">
        <f t="shared" ref="D50" si="23">SUM(C45:C50)</f>
        <v>0</v>
      </c>
      <c r="E50" s="61"/>
      <c r="F50" s="14">
        <f t="shared" si="0"/>
        <v>0</v>
      </c>
      <c r="G50" s="15">
        <f t="shared" si="1"/>
        <v>0</v>
      </c>
      <c r="H50" s="15">
        <f t="shared" ref="H50" si="24">IF(D50&gt;$D$6,$H$6*(D50-$D$6),0)</f>
        <v>0</v>
      </c>
      <c r="I50" s="15">
        <f t="shared" ref="I50" si="25">IF(SUM(G45:G50)&gt;H50,SUM(G45:G50),H50)</f>
        <v>0</v>
      </c>
    </row>
    <row r="51" spans="1:9" x14ac:dyDescent="0.25">
      <c r="A51" s="18">
        <f>'Grades 1-3'!A17</f>
        <v>45168</v>
      </c>
      <c r="B51" s="60">
        <f>IF($B$9&gt;0,$B$9,0)</f>
        <v>1</v>
      </c>
      <c r="C51" s="23"/>
      <c r="D51" s="13"/>
      <c r="E51" s="61"/>
      <c r="F51" s="14">
        <f t="shared" si="0"/>
        <v>0</v>
      </c>
      <c r="G51" s="15">
        <f t="shared" si="1"/>
        <v>0</v>
      </c>
      <c r="H51" s="15"/>
      <c r="I51" s="15"/>
    </row>
    <row r="52" spans="1:9" x14ac:dyDescent="0.25">
      <c r="A52" s="18"/>
      <c r="B52" s="28">
        <f>IF($B$10&gt;0,$B$10,0)</f>
        <v>2</v>
      </c>
      <c r="C52" s="23"/>
      <c r="D52" s="13"/>
      <c r="E52" s="61"/>
      <c r="F52" s="14">
        <f t="shared" si="0"/>
        <v>0</v>
      </c>
      <c r="G52" s="15">
        <f t="shared" si="1"/>
        <v>0</v>
      </c>
      <c r="H52" s="15"/>
      <c r="I52" s="15"/>
    </row>
    <row r="53" spans="1:9" x14ac:dyDescent="0.25">
      <c r="A53" s="18"/>
      <c r="B53" s="28">
        <f>IF($B$11&gt;0,$B$11,0)</f>
        <v>3</v>
      </c>
      <c r="C53" s="23"/>
      <c r="D53" s="13"/>
      <c r="E53" s="61"/>
      <c r="F53" s="14">
        <f t="shared" si="0"/>
        <v>0</v>
      </c>
      <c r="G53" s="15">
        <f t="shared" si="1"/>
        <v>0</v>
      </c>
      <c r="H53" s="15"/>
      <c r="I53" s="15"/>
    </row>
    <row r="54" spans="1:9" x14ac:dyDescent="0.25">
      <c r="A54" s="18"/>
      <c r="B54" s="28">
        <f>IF($B$12&gt;0,$B$12,0)</f>
        <v>4</v>
      </c>
      <c r="C54" s="23"/>
      <c r="D54" s="13"/>
      <c r="E54" s="61"/>
      <c r="F54" s="14">
        <f t="shared" si="0"/>
        <v>0</v>
      </c>
      <c r="G54" s="15">
        <f t="shared" si="1"/>
        <v>0</v>
      </c>
      <c r="H54" s="15"/>
      <c r="I54" s="15"/>
    </row>
    <row r="55" spans="1:9" x14ac:dyDescent="0.25">
      <c r="A55" s="18"/>
      <c r="B55" s="28">
        <f>IF($B$13&gt;0,$B$13,0)</f>
        <v>5</v>
      </c>
      <c r="C55" s="23"/>
      <c r="D55" s="13"/>
      <c r="E55" s="61"/>
      <c r="F55" s="14">
        <f t="shared" si="0"/>
        <v>0</v>
      </c>
      <c r="G55" s="15">
        <f t="shared" si="1"/>
        <v>0</v>
      </c>
      <c r="H55" s="15"/>
      <c r="I55" s="15"/>
    </row>
    <row r="56" spans="1:9" x14ac:dyDescent="0.25">
      <c r="A56" s="18"/>
      <c r="B56" s="69">
        <f>IF($B$14&gt;0,$B$14,0)</f>
        <v>6</v>
      </c>
      <c r="C56" s="23"/>
      <c r="D56" s="13">
        <f t="shared" ref="D56" si="26">SUM(C51:C56)</f>
        <v>0</v>
      </c>
      <c r="E56" s="61"/>
      <c r="F56" s="14">
        <f t="shared" si="0"/>
        <v>0</v>
      </c>
      <c r="G56" s="15">
        <f t="shared" si="1"/>
        <v>0</v>
      </c>
      <c r="H56" s="15">
        <f t="shared" ref="H56" si="27">IF(D56&gt;$D$6,$H$6*(D56-$D$6),0)</f>
        <v>0</v>
      </c>
      <c r="I56" s="15">
        <f t="shared" ref="I56" si="28">IF(SUM(G51:G56)&gt;H56,SUM(G51:G56),H56)</f>
        <v>0</v>
      </c>
    </row>
    <row r="57" spans="1:9" x14ac:dyDescent="0.25">
      <c r="A57" s="18">
        <f>'Grades 1-3'!A18</f>
        <v>45169</v>
      </c>
      <c r="B57" s="60">
        <f t="shared" ref="B57" si="29">IF($B$9&gt;0,$B$9,0)</f>
        <v>1</v>
      </c>
      <c r="C57" s="23"/>
      <c r="D57" s="13"/>
      <c r="E57" s="61"/>
      <c r="F57" s="14">
        <f t="shared" ref="F57:F62" si="30">IF(C57&gt;$C$6,(C57-$C$6)*$F$6,0)</f>
        <v>0</v>
      </c>
      <c r="G57" s="15">
        <f t="shared" ref="G57:G62" si="31">F57</f>
        <v>0</v>
      </c>
      <c r="H57" s="15"/>
      <c r="I57" s="15"/>
    </row>
    <row r="58" spans="1:9" x14ac:dyDescent="0.25">
      <c r="A58" s="18"/>
      <c r="B58" s="28">
        <f t="shared" ref="B58" si="32">IF($B$10&gt;0,$B$10,0)</f>
        <v>2</v>
      </c>
      <c r="C58" s="23"/>
      <c r="D58" s="13"/>
      <c r="E58" s="61"/>
      <c r="F58" s="14">
        <f t="shared" si="30"/>
        <v>0</v>
      </c>
      <c r="G58" s="15">
        <f t="shared" si="31"/>
        <v>0</v>
      </c>
      <c r="H58" s="15"/>
      <c r="I58" s="15"/>
    </row>
    <row r="59" spans="1:9" x14ac:dyDescent="0.25">
      <c r="A59" s="18"/>
      <c r="B59" s="28">
        <f t="shared" ref="B59" si="33">IF($B$11&gt;0,$B$11,0)</f>
        <v>3</v>
      </c>
      <c r="C59" s="23"/>
      <c r="D59" s="13"/>
      <c r="E59" s="61"/>
      <c r="F59" s="14">
        <f t="shared" si="30"/>
        <v>0</v>
      </c>
      <c r="G59" s="15">
        <f t="shared" si="31"/>
        <v>0</v>
      </c>
      <c r="H59" s="15"/>
      <c r="I59" s="15"/>
    </row>
    <row r="60" spans="1:9" x14ac:dyDescent="0.25">
      <c r="A60" s="18"/>
      <c r="B60" s="28">
        <f t="shared" ref="B60" si="34">IF($B$12&gt;0,$B$12,0)</f>
        <v>4</v>
      </c>
      <c r="C60" s="23"/>
      <c r="D60" s="13"/>
      <c r="E60" s="61"/>
      <c r="F60" s="14">
        <f t="shared" si="30"/>
        <v>0</v>
      </c>
      <c r="G60" s="15">
        <f t="shared" si="31"/>
        <v>0</v>
      </c>
      <c r="H60" s="15"/>
      <c r="I60" s="15"/>
    </row>
    <row r="61" spans="1:9" x14ac:dyDescent="0.25">
      <c r="A61" s="18"/>
      <c r="B61" s="28">
        <f t="shared" ref="B61" si="35">IF($B$13&gt;0,$B$13,0)</f>
        <v>5</v>
      </c>
      <c r="C61" s="23"/>
      <c r="D61" s="13"/>
      <c r="E61" s="61"/>
      <c r="F61" s="14">
        <f t="shared" si="30"/>
        <v>0</v>
      </c>
      <c r="G61" s="15">
        <f t="shared" si="31"/>
        <v>0</v>
      </c>
      <c r="H61" s="15"/>
      <c r="I61" s="15"/>
    </row>
    <row r="62" spans="1:9" x14ac:dyDescent="0.25">
      <c r="A62" s="18"/>
      <c r="B62" s="28">
        <f t="shared" ref="B62" si="36">IF($B$14&gt;0,$B$14,0)</f>
        <v>6</v>
      </c>
      <c r="C62" s="96"/>
      <c r="D62" s="13">
        <f t="shared" ref="D62" si="37">SUM(C57:C62)</f>
        <v>0</v>
      </c>
      <c r="E62" s="61"/>
      <c r="F62" s="14">
        <f t="shared" si="30"/>
        <v>0</v>
      </c>
      <c r="G62" s="15">
        <f t="shared" si="31"/>
        <v>0</v>
      </c>
      <c r="H62" s="15">
        <f t="shared" ref="H62" si="38">IF(D62&gt;$D$6,$H$6*(D62-$D$6),0)</f>
        <v>0</v>
      </c>
      <c r="I62" s="15">
        <f t="shared" ref="I62" si="39">IF(SUM(G57:G62)&gt;H62,SUM(G57:G62),H62)</f>
        <v>0</v>
      </c>
    </row>
    <row r="63" spans="1:9" ht="19.5" thickBot="1" x14ac:dyDescent="0.35">
      <c r="A63" s="97" t="s">
        <v>2</v>
      </c>
      <c r="B63" s="101"/>
      <c r="C63" s="102"/>
      <c r="D63" s="103"/>
      <c r="E63" s="103"/>
      <c r="F63" s="100"/>
      <c r="G63" s="104"/>
      <c r="H63" s="104"/>
      <c r="I63" s="105">
        <f>SUM(I9:I62)</f>
        <v>0</v>
      </c>
    </row>
    <row r="64" spans="1:9" ht="8.1" customHeight="1" thickTop="1" x14ac:dyDescent="0.25">
      <c r="A64" s="16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57" t="s">
        <v>19</v>
      </c>
      <c r="B65" s="1"/>
      <c r="C65" s="1"/>
      <c r="D65" s="1"/>
      <c r="E65" s="1"/>
      <c r="F65" s="1"/>
      <c r="G65" s="1"/>
      <c r="H65" s="1"/>
      <c r="I65" s="1"/>
    </row>
    <row r="66" spans="1:9" ht="8.1" customHeight="1" x14ac:dyDescent="0.25">
      <c r="A66" s="16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58" t="s">
        <v>21</v>
      </c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59" t="s">
        <v>22</v>
      </c>
      <c r="B68" s="1"/>
      <c r="C68" s="1"/>
      <c r="D68" s="1"/>
      <c r="E68" s="1"/>
      <c r="F68" s="1"/>
      <c r="G68" s="1"/>
      <c r="H68" s="1"/>
      <c r="I68" s="1"/>
    </row>
    <row r="69" spans="1:9" ht="9.9499999999999993" customHeight="1" x14ac:dyDescent="0.25">
      <c r="A69" s="31"/>
      <c r="B69" s="31"/>
      <c r="D69" s="31"/>
      <c r="E69" s="31"/>
    </row>
    <row r="70" spans="1:9" x14ac:dyDescent="0.25">
      <c r="C70" s="34"/>
      <c r="D70" s="31"/>
      <c r="E70" s="31"/>
    </row>
    <row r="71" spans="1:9" x14ac:dyDescent="0.25">
      <c r="A71" s="44" t="s">
        <v>13</v>
      </c>
      <c r="B71" s="45"/>
      <c r="C71" s="46"/>
      <c r="D71" s="30"/>
      <c r="E71" s="47" t="s">
        <v>1</v>
      </c>
      <c r="F71" s="47"/>
    </row>
    <row r="72" spans="1:9" ht="9.9499999999999993" customHeight="1" x14ac:dyDescent="0.25">
      <c r="A72" s="31"/>
      <c r="B72" s="31"/>
      <c r="D72" s="31"/>
      <c r="E72" s="31"/>
    </row>
    <row r="73" spans="1:9" x14ac:dyDescent="0.25">
      <c r="A73" s="48"/>
      <c r="B73" s="49"/>
      <c r="C73" s="50"/>
      <c r="D73" s="31"/>
      <c r="E73" s="31"/>
    </row>
    <row r="74" spans="1:9" ht="17.25" x14ac:dyDescent="0.25">
      <c r="A74" s="44" t="s">
        <v>35</v>
      </c>
      <c r="B74" s="67"/>
      <c r="C74" s="67"/>
      <c r="D74" s="30"/>
      <c r="E74" s="47" t="s">
        <v>1</v>
      </c>
      <c r="F74" s="47"/>
    </row>
    <row r="75" spans="1:9" x14ac:dyDescent="0.25">
      <c r="A75" s="53"/>
      <c r="B75" s="54"/>
      <c r="C75" s="55"/>
      <c r="D75" s="30"/>
      <c r="E75" s="30"/>
      <c r="F75" s="30"/>
    </row>
    <row r="76" spans="1:9" ht="8.1" customHeight="1" x14ac:dyDescent="0.25">
      <c r="B76" s="31"/>
      <c r="D76" s="31"/>
      <c r="E76" s="31"/>
    </row>
    <row r="77" spans="1:9" x14ac:dyDescent="0.25">
      <c r="A77" s="31" t="s">
        <v>20</v>
      </c>
      <c r="B77" s="31"/>
      <c r="D77" s="31"/>
      <c r="E77" s="31"/>
    </row>
    <row r="78" spans="1:9" ht="18.75" x14ac:dyDescent="0.3">
      <c r="A78" s="143" t="str">
        <f>'Grade K'!A35:F35</f>
        <v xml:space="preserve">   01-0000-0-1103-000-1110-1000-000-108</v>
      </c>
      <c r="B78" s="143"/>
      <c r="C78" s="143"/>
      <c r="D78" s="143"/>
      <c r="E78" s="143"/>
      <c r="F78" s="143"/>
      <c r="G78" s="143"/>
    </row>
  </sheetData>
  <sheetProtection algorithmName="SHA-512" hashValue="0somGOhm1ZftUU/f7GvotKEU1joH1kpU3AI8bIMBguthmpT1TBlqByjFMuMvsKR6JIKVhfv0GZ0F1ijeZp+yjQ==" saltValue="y/IUZVRriDCCvdJSxGiUww==" spinCount="100000" sheet="1" objects="1" scenarios="1"/>
  <mergeCells count="5">
    <mergeCell ref="A78:G78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21</vt:i4>
      </vt:variant>
    </vt:vector>
  </HeadingPairs>
  <TitlesOfParts>
    <vt:vector size="38" baseType="lpstr">
      <vt:lpstr>Grade TK</vt:lpstr>
      <vt:lpstr>Grade K</vt:lpstr>
      <vt:lpstr>Grades 1-3</vt:lpstr>
      <vt:lpstr>Grades 4-6</vt:lpstr>
      <vt:lpstr>Paso Block Classes</vt:lpstr>
      <vt:lpstr>Paso Block Classes  PE</vt:lpstr>
      <vt:lpstr>Grades 7-8  All FTE </vt:lpstr>
      <vt:lpstr>Grades 7-8 PE-MUSIC  All FTE's</vt:lpstr>
      <vt:lpstr>Grades 6-8 NMS 1 FTE</vt:lpstr>
      <vt:lpstr>Grades 6-8 NMS PE-MUSIC 1 FTE</vt:lpstr>
      <vt:lpstr>Grades 6-8 NMS Not 1 FTE</vt:lpstr>
      <vt:lpstr>Grades 6-8 NMS PE Not 1 FTE</vt:lpstr>
      <vt:lpstr>Grades 9-12 1 FTE</vt:lpstr>
      <vt:lpstr>Grades 9-12 Not 1 FTE</vt:lpstr>
      <vt:lpstr>Grades 9-12 Music and PE 1 FTE</vt:lpstr>
      <vt:lpstr>Grades 9-12 Music PE Not 1 FTE</vt:lpstr>
      <vt:lpstr>Grades 9-12 DHS</vt:lpstr>
      <vt:lpstr>'Grade K'!Print_Area</vt:lpstr>
      <vt:lpstr>'Grade TK'!Print_Area</vt:lpstr>
      <vt:lpstr>'Grades 1-3'!Print_Area</vt:lpstr>
      <vt:lpstr>'Grades 4-6'!Print_Area</vt:lpstr>
      <vt:lpstr>'Grades 6-8 NMS 1 FTE'!Print_Area</vt:lpstr>
      <vt:lpstr>'Grades 6-8 NMS Not 1 FTE'!Print_Area</vt:lpstr>
      <vt:lpstr>'Grades 6-8 NMS PE Not 1 FTE'!Print_Area</vt:lpstr>
      <vt:lpstr>'Grades 6-8 NMS PE-MUSIC 1 FTE'!Print_Area</vt:lpstr>
      <vt:lpstr>'Grades 6-8 NMS 1 FTE'!Print_Titles</vt:lpstr>
      <vt:lpstr>'Grades 6-8 NMS Not 1 FTE'!Print_Titles</vt:lpstr>
      <vt:lpstr>'Grades 6-8 NMS PE Not 1 FTE'!Print_Titles</vt:lpstr>
      <vt:lpstr>'Grades 6-8 NMS PE-MUSIC 1 FTE'!Print_Titles</vt:lpstr>
      <vt:lpstr>'Grades 7-8  All FTE '!Print_Titles</vt:lpstr>
      <vt:lpstr>'Grades 7-8 PE-MUSIC  All FTE''s'!Print_Titles</vt:lpstr>
      <vt:lpstr>'Grades 9-12 1 FTE'!Print_Titles</vt:lpstr>
      <vt:lpstr>'Grades 9-12 DHS'!Print_Titles</vt:lpstr>
      <vt:lpstr>'Grades 9-12 Music and PE 1 FTE'!Print_Titles</vt:lpstr>
      <vt:lpstr>'Grades 9-12 Music PE Not 1 FTE'!Print_Titles</vt:lpstr>
      <vt:lpstr>'Grades 9-12 Not 1 FTE'!Print_Titles</vt:lpstr>
      <vt:lpstr>'Paso Block Classes'!Print_Titles</vt:lpstr>
      <vt:lpstr>'Paso Block Classes  PE'!Print_Titles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2021-04-23T17:20:58Z</cp:lastPrinted>
  <dcterms:created xsi:type="dcterms:W3CDTF">2011-10-05T15:32:21Z</dcterms:created>
  <dcterms:modified xsi:type="dcterms:W3CDTF">2023-08-08T21:55:08Z</dcterms:modified>
</cp:coreProperties>
</file>